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priassociation-my.sharepoint.com/personal/elke_pfeiffer_unpri_org/Documents/01_AOA/07_Financing Transition/01_Meetings/20210915/"/>
    </mc:Choice>
  </mc:AlternateContent>
  <xr:revisionPtr revIDLastSave="0" documentId="8_{128DB933-5DE4-45D0-8162-36F11038898D}" xr6:coauthVersionLast="41" xr6:coauthVersionMax="41" xr10:uidLastSave="{00000000-0000-0000-0000-000000000000}"/>
  <bookViews>
    <workbookView xWindow="28680" yWindow="-120" windowWidth="29040" windowHeight="17640" tabRatio="880" xr2:uid="{3C33D57D-4D86-408D-ACE8-C0AC66053B20}"/>
  </bookViews>
  <sheets>
    <sheet name="AOA Climate Solution Report" sheetId="25" r:id="rId1"/>
    <sheet name="HOW TO USE - GUIDELINES" sheetId="44" r:id="rId2"/>
    <sheet name="MAPPING OF TAXONOMIES" sheetId="6" r:id="rId3"/>
    <sheet name="Inventory Categories&gt;" sheetId="37" r:id="rId4"/>
    <sheet name="Energy" sheetId="26" r:id="rId5"/>
    <sheet name="Pollution, Waste &amp; Water" sheetId="38" r:id="rId6"/>
    <sheet name="Sustainable Land &amp; Marine" sheetId="39" r:id="rId7"/>
    <sheet name="Transportation" sheetId="40" r:id="rId8"/>
    <sheet name="Manufacturing &amp; Industry" sheetId="41" r:id="rId9"/>
    <sheet name="Buildings" sheetId="42" r:id="rId10"/>
    <sheet name="ICT" sheetId="43" r:id="rId11"/>
    <sheet name="Taxonomies&gt;&gt;" sheetId="16" r:id="rId12"/>
    <sheet name="EU Taxonomy Overview" sheetId="15" r:id="rId13"/>
    <sheet name="EU Taxonomy Mitigation" sheetId="13" r:id="rId14"/>
    <sheet name="EU Taxonomy Adaptation" sheetId="14" r:id="rId15"/>
    <sheet name="PBOC GreenBond Endorsed Project" sheetId="18" r:id="rId16"/>
    <sheet name="ICMA - Green Bond Principles" sheetId="1" r:id="rId17"/>
    <sheet name="Climate Bond Initiative" sheetId="2" r:id="rId18"/>
    <sheet name="MSCI Internal Taxonomy" sheetId="19" r:id="rId19"/>
    <sheet name="Sector Mapping&gt;" sheetId="36" r:id="rId20"/>
    <sheet name="NACE to GICS" sheetId="23" r:id="rId21"/>
    <sheet name="GICS" sheetId="24" r:id="rId22"/>
    <sheet name="Case Study&gt;" sheetId="46" r:id="rId23"/>
    <sheet name="Case_Study_MSCI_Taxonomy" sheetId="45" r:id="rId24"/>
  </sheets>
  <definedNames>
    <definedName name="_xlnm._FilterDatabase" localSheetId="17" hidden="1">'Climate Bond Initiative'!$A$6:$E$6</definedName>
    <definedName name="_xlnm._FilterDatabase" localSheetId="14" hidden="1">'EU Taxonomy Adaptation'!$E$2:$W$70</definedName>
    <definedName name="_xlnm._FilterDatabase" localSheetId="13" hidden="1">'EU Taxonomy Mitigation'!$E$2:$W$74</definedName>
    <definedName name="_xlnm._FilterDatabase" localSheetId="21" hidden="1">GICS!$A$1:$H$159</definedName>
    <definedName name="_xlnm._FilterDatabase" localSheetId="20" hidden="1">'NACE to GICS'!$A$1:$E$649</definedName>
    <definedName name="_xlnm._FilterDatabase" localSheetId="15" hidden="1">'PBOC GreenBond Endorsed Project'!$A$1:$E$1</definedName>
    <definedName name="_Hlk16252495" localSheetId="15">'PBOC GreenBond Endorsed Project'!$D$90</definedName>
    <definedName name="_Hlk16252552" localSheetId="15">'PBOC GreenBond Endorsed Project'!$D$91</definedName>
    <definedName name="_Hlk16252592" localSheetId="15">'PBOC GreenBond Endorsed Project'!$D$92</definedName>
    <definedName name="_Hlk42159291" localSheetId="15">'PBOC GreenBond Endorsed Project'!$D$19</definedName>
    <definedName name="OLE_LINK18" localSheetId="15">'PBOC GreenBond Endorsed Project'!$E$5</definedName>
    <definedName name="OLE_LINK19" localSheetId="15">'PBOC GreenBond Endorsed Project'!$E$6</definedName>
    <definedName name="OLE_LINK21" localSheetId="15">'PBOC GreenBond Endorsed Project'!$E$10</definedName>
    <definedName name="OLE_LINK23" localSheetId="15">'PBOC GreenBond Endorsed Project'!$E$13</definedName>
    <definedName name="OLE_LINK24" localSheetId="15">'PBOC GreenBond Endorsed Project'!$E$15</definedName>
    <definedName name="OLE_LINK25" localSheetId="15">'PBOC GreenBond Endorsed Project'!$D$40</definedName>
    <definedName name="OLE_LINK27" localSheetId="15">'PBOC GreenBond Endorsed Project'!$E$43</definedName>
    <definedName name="OLE_LINK28" localSheetId="15">'PBOC GreenBond Endorsed Project'!$D$67</definedName>
    <definedName name="OLE_LINK29" localSheetId="15">'PBOC GreenBond Endorsed Project'!$E$71</definedName>
    <definedName name="OLE_LINK30" localSheetId="15">'PBOC GreenBond Endorsed Project'!$E$134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45" l="1"/>
  <c r="D3" i="45" s="1"/>
  <c r="AC3" i="45" s="1"/>
  <c r="C4" i="45"/>
  <c r="D4" i="45" s="1"/>
  <c r="V4" i="45"/>
  <c r="C5" i="45"/>
  <c r="D5" i="45" s="1"/>
  <c r="W5" i="45" s="1"/>
  <c r="C6" i="45"/>
  <c r="D6" i="45" s="1"/>
  <c r="C7" i="45"/>
  <c r="D7" i="45"/>
  <c r="U7" i="45" s="1"/>
  <c r="C8" i="45"/>
  <c r="D8" i="45" s="1"/>
  <c r="C9" i="45"/>
  <c r="D9" i="45" s="1"/>
  <c r="C10" i="45"/>
  <c r="D10" i="45" s="1"/>
  <c r="C11" i="45"/>
  <c r="D11" i="45" s="1"/>
  <c r="C12" i="45"/>
  <c r="D12" i="45" s="1"/>
  <c r="R12" i="45" s="1"/>
  <c r="C13" i="45"/>
  <c r="D13" i="45" s="1"/>
  <c r="S13" i="45" s="1"/>
  <c r="C14" i="45"/>
  <c r="D14" i="45" s="1"/>
  <c r="X14" i="45" s="1"/>
  <c r="T14" i="45"/>
  <c r="C15" i="45"/>
  <c r="D15" i="45" s="1"/>
  <c r="U15" i="45" s="1"/>
  <c r="C16" i="45"/>
  <c r="D16" i="45" s="1"/>
  <c r="R16" i="45"/>
  <c r="Z16" i="45"/>
  <c r="AB16" i="45"/>
  <c r="C17" i="45"/>
  <c r="D17" i="45"/>
  <c r="C18" i="45"/>
  <c r="D18" i="45" s="1"/>
  <c r="C19" i="45"/>
  <c r="D19" i="45" s="1"/>
  <c r="Y19" i="45" s="1"/>
  <c r="AD19" i="45"/>
  <c r="C20" i="45"/>
  <c r="D20" i="45" s="1"/>
  <c r="AA20" i="45" s="1"/>
  <c r="C21" i="45"/>
  <c r="D21" i="45" s="1"/>
  <c r="U21" i="45" s="1"/>
  <c r="AA21" i="45"/>
  <c r="C22" i="45"/>
  <c r="D22" i="45" s="1"/>
  <c r="C23" i="45"/>
  <c r="D23" i="45" s="1"/>
  <c r="V23" i="45"/>
  <c r="AA23" i="45"/>
  <c r="C24" i="45"/>
  <c r="D24" i="45" s="1"/>
  <c r="V24" i="45" s="1"/>
  <c r="W24" i="45"/>
  <c r="AA24" i="45"/>
  <c r="C25" i="45"/>
  <c r="D25" i="45" s="1"/>
  <c r="S25" i="45" s="1"/>
  <c r="X25" i="45"/>
  <c r="C26" i="45"/>
  <c r="D26" i="45" s="1"/>
  <c r="T26" i="45"/>
  <c r="Y26" i="45"/>
  <c r="C27" i="45"/>
  <c r="D27" i="45" s="1"/>
  <c r="R27" i="45" s="1"/>
  <c r="S27" i="45"/>
  <c r="W27" i="45"/>
  <c r="X27" i="45"/>
  <c r="AB27" i="45"/>
  <c r="AC27" i="45"/>
  <c r="C28" i="45"/>
  <c r="D28" i="45" s="1"/>
  <c r="AC28" i="45" s="1"/>
  <c r="C29" i="45"/>
  <c r="D29" i="45" s="1"/>
  <c r="V29" i="45" s="1"/>
  <c r="Y29" i="45"/>
  <c r="C30" i="45"/>
  <c r="D30" i="45" s="1"/>
  <c r="C31" i="45"/>
  <c r="D31" i="45" s="1"/>
  <c r="X31" i="45" s="1"/>
  <c r="T31" i="45"/>
  <c r="C32" i="45"/>
  <c r="D32" i="45" s="1"/>
  <c r="U32" i="45" s="1"/>
  <c r="C33" i="45"/>
  <c r="D33" i="45" s="1"/>
  <c r="R33" i="45" s="1"/>
  <c r="C34" i="45"/>
  <c r="D34" i="45" s="1"/>
  <c r="C35" i="45"/>
  <c r="D35" i="45" s="1"/>
  <c r="C36" i="45"/>
  <c r="D36" i="45" s="1"/>
  <c r="T36" i="45" s="1"/>
  <c r="Z36" i="45"/>
  <c r="AB36" i="45"/>
  <c r="C37" i="45"/>
  <c r="D37" i="45" s="1"/>
  <c r="C38" i="45"/>
  <c r="D38" i="45" s="1"/>
  <c r="R38" i="45" s="1"/>
  <c r="S38" i="45"/>
  <c r="V38" i="45"/>
  <c r="W38" i="45"/>
  <c r="AA38" i="45"/>
  <c r="AB38" i="45"/>
  <c r="AD38" i="45"/>
  <c r="C39" i="45"/>
  <c r="D39" i="45"/>
  <c r="S39" i="45"/>
  <c r="AC39" i="45"/>
  <c r="C40" i="45"/>
  <c r="D40" i="45" s="1"/>
  <c r="C41" i="45"/>
  <c r="D41" i="45" s="1"/>
  <c r="R41" i="45" s="1"/>
  <c r="S41" i="45"/>
  <c r="U41" i="45"/>
  <c r="W41" i="45"/>
  <c r="Z41" i="45"/>
  <c r="AC41" i="45"/>
  <c r="AD41" i="45"/>
  <c r="C42" i="45"/>
  <c r="D42" i="45" s="1"/>
  <c r="V42" i="45" s="1"/>
  <c r="C43" i="45"/>
  <c r="D43" i="45" s="1"/>
  <c r="X43" i="45" s="1"/>
  <c r="T43" i="45"/>
  <c r="C44" i="45"/>
  <c r="D44" i="45" s="1"/>
  <c r="U44" i="45" s="1"/>
  <c r="C45" i="45"/>
  <c r="D45" i="45" s="1"/>
  <c r="V45" i="45"/>
  <c r="Z45" i="45"/>
  <c r="C46" i="45"/>
  <c r="D46" i="45"/>
  <c r="V46" i="45"/>
  <c r="W46" i="45"/>
  <c r="AD46" i="45"/>
  <c r="C47" i="45"/>
  <c r="D47" i="45" s="1"/>
  <c r="C48" i="45"/>
  <c r="D48" i="45"/>
  <c r="Y48" i="45"/>
  <c r="C49" i="45"/>
  <c r="D49" i="45" s="1"/>
  <c r="R49" i="45"/>
  <c r="C50" i="45"/>
  <c r="D50" i="45" s="1"/>
  <c r="AA50" i="45"/>
  <c r="C51" i="45"/>
  <c r="D51" i="45" s="1"/>
  <c r="S51" i="45" s="1"/>
  <c r="W51" i="45"/>
  <c r="X51" i="45"/>
  <c r="AA51" i="45"/>
  <c r="C52" i="45"/>
  <c r="D52" i="45" s="1"/>
  <c r="U52" i="45"/>
  <c r="AC52" i="45"/>
  <c r="C53" i="45"/>
  <c r="D53" i="45" s="1"/>
  <c r="C54" i="45"/>
  <c r="D54" i="45" s="1"/>
  <c r="C55" i="45"/>
  <c r="D55" i="45" s="1"/>
  <c r="AB55" i="45" s="1"/>
  <c r="C56" i="45"/>
  <c r="D56" i="45" s="1"/>
  <c r="C57" i="45"/>
  <c r="D57" i="45" s="1"/>
  <c r="Y57" i="45"/>
  <c r="C58" i="45"/>
  <c r="D58" i="45" s="1"/>
  <c r="C59" i="45"/>
  <c r="D59" i="45" s="1"/>
  <c r="C60" i="45"/>
  <c r="D60" i="45" s="1"/>
  <c r="U60" i="45"/>
  <c r="C61" i="45"/>
  <c r="D61" i="45" s="1"/>
  <c r="Y61" i="45" s="1"/>
  <c r="AC61" i="45"/>
  <c r="C62" i="45"/>
  <c r="D62" i="45"/>
  <c r="R62" i="45" s="1"/>
  <c r="W62" i="45"/>
  <c r="Y62" i="45"/>
  <c r="C63" i="45"/>
  <c r="D63" i="45" s="1"/>
  <c r="S63" i="45" s="1"/>
  <c r="T63" i="45"/>
  <c r="W63" i="45"/>
  <c r="X63" i="45"/>
  <c r="AB63" i="45"/>
  <c r="C64" i="45"/>
  <c r="D64" i="45" s="1"/>
  <c r="C65" i="45"/>
  <c r="D65" i="45"/>
  <c r="U65" i="45"/>
  <c r="C66" i="45"/>
  <c r="D66" i="45" s="1"/>
  <c r="R66" i="45"/>
  <c r="Z66" i="45"/>
  <c r="C67" i="45"/>
  <c r="D67" i="45" s="1"/>
  <c r="C68" i="45"/>
  <c r="D68" i="45" s="1"/>
  <c r="U68" i="45"/>
  <c r="C69" i="45"/>
  <c r="D69" i="45" s="1"/>
  <c r="U69" i="45"/>
  <c r="C70" i="45"/>
  <c r="D70" i="45" s="1"/>
  <c r="V70" i="45"/>
  <c r="Y70" i="45"/>
  <c r="C71" i="45"/>
  <c r="D71" i="45" s="1"/>
  <c r="AB71" i="45"/>
  <c r="C72" i="45"/>
  <c r="D72" i="45" s="1"/>
  <c r="C73" i="45"/>
  <c r="D73" i="45" s="1"/>
  <c r="V73" i="45" s="1"/>
  <c r="C74" i="45"/>
  <c r="D74" i="45" s="1"/>
  <c r="W74" i="45"/>
  <c r="C75" i="45"/>
  <c r="D75" i="45" s="1"/>
  <c r="S75" i="45" s="1"/>
  <c r="T75" i="45"/>
  <c r="W75" i="45"/>
  <c r="AB75" i="45"/>
  <c r="C76" i="45"/>
  <c r="D76" i="45" s="1"/>
  <c r="U76" i="45"/>
  <c r="C77" i="45"/>
  <c r="D77" i="45"/>
  <c r="Y77" i="45"/>
  <c r="C78" i="45"/>
  <c r="D78" i="45"/>
  <c r="C79" i="45"/>
  <c r="D79" i="45" s="1"/>
  <c r="S79" i="45" s="1"/>
  <c r="T79" i="45"/>
  <c r="W79" i="45"/>
  <c r="X79" i="45"/>
  <c r="AB79" i="45"/>
  <c r="C80" i="45"/>
  <c r="D80" i="45" s="1"/>
  <c r="C81" i="45"/>
  <c r="D81" i="45"/>
  <c r="C82" i="45"/>
  <c r="D82" i="45" s="1"/>
  <c r="C83" i="45"/>
  <c r="D83" i="45" s="1"/>
  <c r="V83" i="45" s="1"/>
  <c r="T83" i="45"/>
  <c r="Z83" i="45"/>
  <c r="C84" i="45"/>
  <c r="D84" i="45" s="1"/>
  <c r="C85" i="45"/>
  <c r="D85" i="45"/>
  <c r="C86" i="45"/>
  <c r="D86" i="45" s="1"/>
  <c r="C87" i="45"/>
  <c r="D87" i="45"/>
  <c r="C88" i="45"/>
  <c r="D88" i="45" s="1"/>
  <c r="W88" i="45" s="1"/>
  <c r="C89" i="45"/>
  <c r="D89" i="45" s="1"/>
  <c r="C90" i="45"/>
  <c r="D90" i="45"/>
  <c r="AC90" i="45" s="1"/>
  <c r="C91" i="45"/>
  <c r="D91" i="45" s="1"/>
  <c r="AC91" i="45" s="1"/>
  <c r="C92" i="45"/>
  <c r="D92" i="45" s="1"/>
  <c r="C93" i="45"/>
  <c r="D93" i="45" s="1"/>
  <c r="AB93" i="45" s="1"/>
  <c r="C94" i="45"/>
  <c r="D94" i="45" s="1"/>
  <c r="X94" i="45" s="1"/>
  <c r="C95" i="45"/>
  <c r="D95" i="45"/>
  <c r="AC95" i="45" s="1"/>
  <c r="C96" i="45"/>
  <c r="D96" i="45" s="1"/>
  <c r="T96" i="45" s="1"/>
  <c r="C97" i="45"/>
  <c r="D97" i="45" s="1"/>
  <c r="AA97" i="45" s="1"/>
  <c r="T97" i="45"/>
  <c r="Y97" i="45"/>
  <c r="C98" i="45"/>
  <c r="D98" i="45" s="1"/>
  <c r="Z98" i="45" s="1"/>
  <c r="C99" i="45"/>
  <c r="D99" i="45" s="1"/>
  <c r="W99" i="45" s="1"/>
  <c r="C100" i="45"/>
  <c r="D100" i="45" s="1"/>
  <c r="W100" i="45" s="1"/>
  <c r="C101" i="45"/>
  <c r="D101" i="45" s="1"/>
  <c r="C102" i="45"/>
  <c r="D102" i="45" s="1"/>
  <c r="C103" i="45"/>
  <c r="D103" i="45"/>
  <c r="C104" i="45"/>
  <c r="D104" i="45" s="1"/>
  <c r="C105" i="45"/>
  <c r="D105" i="45"/>
  <c r="Y105" i="45" s="1"/>
  <c r="C106" i="45"/>
  <c r="D106" i="45" s="1"/>
  <c r="C107" i="45"/>
  <c r="D107" i="45"/>
  <c r="AA107" i="45" s="1"/>
  <c r="W107" i="45"/>
  <c r="C108" i="45"/>
  <c r="D108" i="45" s="1"/>
  <c r="R108" i="45" s="1"/>
  <c r="S108" i="45"/>
  <c r="V108" i="45"/>
  <c r="X108" i="45"/>
  <c r="AA108" i="45"/>
  <c r="AB108" i="45"/>
  <c r="C109" i="45"/>
  <c r="D109" i="45" s="1"/>
  <c r="C110" i="45"/>
  <c r="D110" i="45" s="1"/>
  <c r="R110" i="45"/>
  <c r="AD110" i="45"/>
  <c r="C111" i="45"/>
  <c r="D111" i="45" s="1"/>
  <c r="U111" i="45" s="1"/>
  <c r="Y111" i="45"/>
  <c r="Z111" i="45"/>
  <c r="C112" i="45"/>
  <c r="D112" i="45" s="1"/>
  <c r="X112" i="45" s="1"/>
  <c r="C113" i="45"/>
  <c r="D113" i="45" s="1"/>
  <c r="C114" i="45"/>
  <c r="D114" i="45" s="1"/>
  <c r="C115" i="45"/>
  <c r="D115" i="45" s="1"/>
  <c r="U115" i="45" s="1"/>
  <c r="C116" i="45"/>
  <c r="D116" i="45" s="1"/>
  <c r="R116" i="45" s="1"/>
  <c r="X116" i="45"/>
  <c r="C117" i="45"/>
  <c r="D117" i="45" s="1"/>
  <c r="C118" i="45"/>
  <c r="D118" i="45" s="1"/>
  <c r="AB118" i="45"/>
  <c r="C119" i="45"/>
  <c r="D119" i="45" s="1"/>
  <c r="C120" i="45"/>
  <c r="D120" i="45"/>
  <c r="C121" i="45"/>
  <c r="D121" i="45" s="1"/>
  <c r="C122" i="45"/>
  <c r="D122" i="45" s="1"/>
  <c r="U122" i="45"/>
  <c r="C123" i="45"/>
  <c r="D123" i="45" s="1"/>
  <c r="R123" i="45"/>
  <c r="C124" i="45"/>
  <c r="D124" i="45" s="1"/>
  <c r="AA124" i="45" s="1"/>
  <c r="C125" i="45"/>
  <c r="D125" i="45" s="1"/>
  <c r="C126" i="45"/>
  <c r="D126" i="45" s="1"/>
  <c r="AC126" i="45" s="1"/>
  <c r="C127" i="45"/>
  <c r="D127" i="45" s="1"/>
  <c r="AD127" i="45" s="1"/>
  <c r="C128" i="45"/>
  <c r="D128" i="45"/>
  <c r="AC128" i="45"/>
  <c r="C129" i="45"/>
  <c r="D129" i="45" s="1"/>
  <c r="C130" i="45"/>
  <c r="D130" i="45"/>
  <c r="AC130" i="45" s="1"/>
  <c r="C131" i="45"/>
  <c r="D131" i="45" s="1"/>
  <c r="C132" i="45"/>
  <c r="D132" i="45" s="1"/>
  <c r="Y132" i="45" s="1"/>
  <c r="C133" i="45"/>
  <c r="D133" i="45" s="1"/>
  <c r="C134" i="45"/>
  <c r="D134" i="45"/>
  <c r="C135" i="45"/>
  <c r="D135" i="45" s="1"/>
  <c r="R135" i="45"/>
  <c r="T135" i="45"/>
  <c r="V135" i="45"/>
  <c r="X135" i="45"/>
  <c r="Z135" i="45"/>
  <c r="AB135" i="45"/>
  <c r="AD135" i="45"/>
  <c r="C136" i="45"/>
  <c r="D136" i="45"/>
  <c r="Y136" i="45"/>
  <c r="C137" i="45"/>
  <c r="D137" i="45" s="1"/>
  <c r="C138" i="45"/>
  <c r="D138" i="45"/>
  <c r="C139" i="45"/>
  <c r="D139" i="45" s="1"/>
  <c r="X139" i="45"/>
  <c r="C140" i="45"/>
  <c r="D140" i="45"/>
  <c r="Y140" i="45" s="1"/>
  <c r="C141" i="45"/>
  <c r="D141" i="45" s="1"/>
  <c r="Z141" i="45"/>
  <c r="AD141" i="45"/>
  <c r="C142" i="45"/>
  <c r="D142" i="45" s="1"/>
  <c r="Y142" i="45" s="1"/>
  <c r="C143" i="45"/>
  <c r="D143" i="45" s="1"/>
  <c r="X143" i="45" s="1"/>
  <c r="R143" i="45"/>
  <c r="V143" i="45"/>
  <c r="AD143" i="45"/>
  <c r="C144" i="45"/>
  <c r="D144" i="45" s="1"/>
  <c r="Y144" i="45" s="1"/>
  <c r="C145" i="45"/>
  <c r="D145" i="45" s="1"/>
  <c r="C146" i="45"/>
  <c r="D146" i="45" s="1"/>
  <c r="C147" i="45"/>
  <c r="D147" i="45" s="1"/>
  <c r="V147" i="45"/>
  <c r="Z147" i="45"/>
  <c r="AD147" i="45"/>
  <c r="C148" i="45"/>
  <c r="D148" i="45" s="1"/>
  <c r="Y148" i="45" s="1"/>
  <c r="C149" i="45"/>
  <c r="D149" i="45" s="1"/>
  <c r="AD149" i="45" s="1"/>
  <c r="R149" i="45"/>
  <c r="Z149" i="45"/>
  <c r="C150" i="45"/>
  <c r="D150" i="45"/>
  <c r="Y150" i="45" s="1"/>
  <c r="C151" i="45"/>
  <c r="D151" i="45" s="1"/>
  <c r="R151" i="45" s="1"/>
  <c r="C152" i="45"/>
  <c r="D152" i="45" s="1"/>
  <c r="Y152" i="45" s="1"/>
  <c r="C153" i="45"/>
  <c r="D153" i="45" s="1"/>
  <c r="X153" i="45"/>
  <c r="Z153" i="45"/>
  <c r="C154" i="45"/>
  <c r="D154" i="45" s="1"/>
  <c r="C155" i="45"/>
  <c r="D155" i="45" s="1"/>
  <c r="X155" i="45"/>
  <c r="C156" i="45"/>
  <c r="D156" i="45" s="1"/>
  <c r="Y156" i="45"/>
  <c r="C157" i="45"/>
  <c r="D157" i="45" s="1"/>
  <c r="R157" i="45"/>
  <c r="AD157" i="45"/>
  <c r="C158" i="45"/>
  <c r="D158" i="45"/>
  <c r="Y158" i="45" s="1"/>
  <c r="C159" i="45"/>
  <c r="D159" i="45" s="1"/>
  <c r="V159" i="45" s="1"/>
  <c r="R159" i="45"/>
  <c r="X159" i="45"/>
  <c r="AD159" i="45"/>
  <c r="C160" i="45"/>
  <c r="D160" i="45"/>
  <c r="Y160" i="45" s="1"/>
  <c r="C161" i="45"/>
  <c r="D161" i="45" s="1"/>
  <c r="R161" i="45"/>
  <c r="Z161" i="45"/>
  <c r="AD161" i="45"/>
  <c r="C162" i="45"/>
  <c r="D162" i="45" s="1"/>
  <c r="C163" i="45"/>
  <c r="D163" i="45" s="1"/>
  <c r="X163" i="45" s="1"/>
  <c r="R163" i="45"/>
  <c r="V163" i="45"/>
  <c r="Z163" i="45"/>
  <c r="AD163" i="45"/>
  <c r="C164" i="45"/>
  <c r="D164" i="45" s="1"/>
  <c r="Y164" i="45" s="1"/>
  <c r="C165" i="45"/>
  <c r="D165" i="45" s="1"/>
  <c r="C166" i="45"/>
  <c r="D166" i="45"/>
  <c r="Y166" i="45" s="1"/>
  <c r="C167" i="45"/>
  <c r="D167" i="45" s="1"/>
  <c r="R167" i="45"/>
  <c r="C168" i="45"/>
  <c r="D168" i="45"/>
  <c r="W168" i="45" s="1"/>
  <c r="C169" i="45"/>
  <c r="D169" i="45" s="1"/>
  <c r="X169" i="45"/>
  <c r="AA169" i="45"/>
  <c r="C170" i="45"/>
  <c r="D170" i="45"/>
  <c r="T170" i="45"/>
  <c r="AB170" i="45"/>
  <c r="C171" i="45"/>
  <c r="D171" i="45" s="1"/>
  <c r="C172" i="45"/>
  <c r="D172" i="45"/>
  <c r="C173" i="45"/>
  <c r="D173" i="45" s="1"/>
  <c r="AA173" i="45" s="1"/>
  <c r="V173" i="45"/>
  <c r="C174" i="45"/>
  <c r="D174" i="45" s="1"/>
  <c r="C175" i="45"/>
  <c r="D175" i="45" s="1"/>
  <c r="C176" i="45"/>
  <c r="D176" i="45" s="1"/>
  <c r="U176" i="45"/>
  <c r="AC176" i="45"/>
  <c r="C177" i="45"/>
  <c r="D177" i="45" s="1"/>
  <c r="X177" i="45"/>
  <c r="AA177" i="45"/>
  <c r="C178" i="45"/>
  <c r="D178" i="45" s="1"/>
  <c r="C179" i="45"/>
  <c r="D179" i="45" s="1"/>
  <c r="Z179" i="45" s="1"/>
  <c r="U179" i="45"/>
  <c r="C180" i="45"/>
  <c r="D180" i="45"/>
  <c r="U180" i="45"/>
  <c r="AA180" i="45"/>
  <c r="C181" i="45"/>
  <c r="D181" i="45" s="1"/>
  <c r="C182" i="45"/>
  <c r="D182" i="45" s="1"/>
  <c r="C183" i="45"/>
  <c r="D183" i="45" s="1"/>
  <c r="R183" i="45"/>
  <c r="C184" i="45"/>
  <c r="D184" i="45"/>
  <c r="C185" i="45"/>
  <c r="D185" i="45" s="1"/>
  <c r="S185" i="45"/>
  <c r="AA185" i="45"/>
  <c r="C186" i="45"/>
  <c r="D186" i="45"/>
  <c r="S186" i="45" s="1"/>
  <c r="T186" i="45"/>
  <c r="W186" i="45"/>
  <c r="C187" i="45"/>
  <c r="D187" i="45" s="1"/>
  <c r="C188" i="45"/>
  <c r="D188" i="45" s="1"/>
  <c r="X188" i="45" s="1"/>
  <c r="C189" i="45"/>
  <c r="D189" i="45" s="1"/>
  <c r="C190" i="45"/>
  <c r="D190" i="45" s="1"/>
  <c r="Z190" i="45"/>
  <c r="AD190" i="45"/>
  <c r="C191" i="45"/>
  <c r="D191" i="45" s="1"/>
  <c r="S191" i="45"/>
  <c r="U191" i="45"/>
  <c r="AA191" i="45"/>
  <c r="AC191" i="45"/>
  <c r="C192" i="45"/>
  <c r="D192" i="45" s="1"/>
  <c r="C193" i="45"/>
  <c r="D193" i="45"/>
  <c r="C194" i="45"/>
  <c r="D194" i="45" s="1"/>
  <c r="V194" i="45" s="1"/>
  <c r="R194" i="45"/>
  <c r="Z194" i="45"/>
  <c r="AD194" i="45"/>
  <c r="C195" i="45"/>
  <c r="D195" i="45"/>
  <c r="S195" i="45"/>
  <c r="C196" i="45"/>
  <c r="D196" i="45" s="1"/>
  <c r="C197" i="45"/>
  <c r="D197" i="45" s="1"/>
  <c r="U197" i="45" s="1"/>
  <c r="Y197" i="45"/>
  <c r="AC197" i="45"/>
  <c r="C198" i="45"/>
  <c r="D198" i="45" s="1"/>
  <c r="R198" i="45" s="1"/>
  <c r="V198" i="45"/>
  <c r="Z198" i="45"/>
  <c r="AD198" i="45"/>
  <c r="C199" i="45"/>
  <c r="D199" i="45"/>
  <c r="AA199" i="45" s="1"/>
  <c r="S199" i="45"/>
  <c r="Y199" i="45"/>
  <c r="C200" i="45"/>
  <c r="D200" i="45" s="1"/>
  <c r="C201" i="45"/>
  <c r="D201" i="45"/>
  <c r="C202" i="45"/>
  <c r="D202" i="45" s="1"/>
  <c r="C203" i="45"/>
  <c r="D203" i="45"/>
  <c r="W203" i="45"/>
  <c r="C204" i="45"/>
  <c r="D204" i="45" s="1"/>
  <c r="T204" i="45" s="1"/>
  <c r="X204" i="45"/>
  <c r="C205" i="45"/>
  <c r="D205" i="45" s="1"/>
  <c r="C206" i="45"/>
  <c r="D206" i="45" s="1"/>
  <c r="C207" i="45"/>
  <c r="D207" i="45" s="1"/>
  <c r="C208" i="45"/>
  <c r="D208" i="45" s="1"/>
  <c r="C209" i="45"/>
  <c r="D209" i="45" s="1"/>
  <c r="AC209" i="45"/>
  <c r="C210" i="45"/>
  <c r="D210" i="45" s="1"/>
  <c r="AD210" i="45" s="1"/>
  <c r="C211" i="45"/>
  <c r="D211" i="45" s="1"/>
  <c r="AC211" i="45" s="1"/>
  <c r="U211" i="45"/>
  <c r="W211" i="45"/>
  <c r="C212" i="45"/>
  <c r="D212" i="45" s="1"/>
  <c r="C213" i="45"/>
  <c r="D213" i="45" s="1"/>
  <c r="U213" i="45" s="1"/>
  <c r="C214" i="45"/>
  <c r="D214" i="45" s="1"/>
  <c r="R214" i="45"/>
  <c r="AD214" i="45"/>
  <c r="C215" i="45"/>
  <c r="D215" i="45" s="1"/>
  <c r="AC215" i="45" s="1"/>
  <c r="C216" i="45"/>
  <c r="D216" i="45" s="1"/>
  <c r="C217" i="45"/>
  <c r="D217" i="45" s="1"/>
  <c r="U217" i="45"/>
  <c r="C218" i="45"/>
  <c r="D218" i="45" s="1"/>
  <c r="V218" i="45" s="1"/>
  <c r="Z218" i="45"/>
  <c r="AD218" i="45"/>
  <c r="C219" i="45"/>
  <c r="D219" i="45" s="1"/>
  <c r="S219" i="45"/>
  <c r="C220" i="45"/>
  <c r="D220" i="45" s="1"/>
  <c r="T220" i="45" s="1"/>
  <c r="C221" i="45"/>
  <c r="D221" i="45" s="1"/>
  <c r="AC221" i="45" s="1"/>
  <c r="C222" i="45"/>
  <c r="D222" i="45" s="1"/>
  <c r="C223" i="45"/>
  <c r="D223" i="45" s="1"/>
  <c r="S223" i="45" s="1"/>
  <c r="C224" i="45"/>
  <c r="D224" i="45" s="1"/>
  <c r="C225" i="45"/>
  <c r="D225" i="45"/>
  <c r="U225" i="45" s="1"/>
  <c r="C226" i="45"/>
  <c r="D226" i="45" s="1"/>
  <c r="V226" i="45" s="1"/>
  <c r="R226" i="45"/>
  <c r="Z226" i="45"/>
  <c r="C227" i="45"/>
  <c r="D227" i="45"/>
  <c r="Y227" i="45" s="1"/>
  <c r="S227" i="45"/>
  <c r="AA227" i="45"/>
  <c r="C228" i="45"/>
  <c r="D228" i="45" s="1"/>
  <c r="C229" i="45"/>
  <c r="D229" i="45" s="1"/>
  <c r="U229" i="45" s="1"/>
  <c r="C230" i="45"/>
  <c r="D230" i="45" s="1"/>
  <c r="AD230" i="45" s="1"/>
  <c r="C231" i="45"/>
  <c r="D231" i="45" s="1"/>
  <c r="C232" i="45"/>
  <c r="D232" i="45" s="1"/>
  <c r="V232" i="45" s="1"/>
  <c r="C233" i="45"/>
  <c r="D233" i="45" s="1"/>
  <c r="AC233" i="45" s="1"/>
  <c r="Y233" i="45"/>
  <c r="C234" i="45"/>
  <c r="D234" i="45" s="1"/>
  <c r="T234" i="45" s="1"/>
  <c r="V234" i="45"/>
  <c r="X234" i="45"/>
  <c r="Z234" i="45"/>
  <c r="C235" i="45"/>
  <c r="D235" i="45" s="1"/>
  <c r="C236" i="45"/>
  <c r="D236" i="45" s="1"/>
  <c r="X236" i="45"/>
  <c r="C237" i="45"/>
  <c r="D237" i="45" s="1"/>
  <c r="U237" i="45" s="1"/>
  <c r="C238" i="45"/>
  <c r="D238" i="45" s="1"/>
  <c r="AD238" i="45" s="1"/>
  <c r="R238" i="45"/>
  <c r="Z238" i="45"/>
  <c r="C239" i="45"/>
  <c r="D239" i="45" s="1"/>
  <c r="U239" i="45"/>
  <c r="Y239" i="45"/>
  <c r="C240" i="45"/>
  <c r="D240" i="45" s="1"/>
  <c r="T240" i="45" s="1"/>
  <c r="R240" i="45"/>
  <c r="V240" i="45"/>
  <c r="X240" i="45"/>
  <c r="Z240" i="45"/>
  <c r="AD240" i="45"/>
  <c r="C241" i="45"/>
  <c r="D241" i="45" s="1"/>
  <c r="AC241" i="45" s="1"/>
  <c r="Y241" i="45"/>
  <c r="C242" i="45"/>
  <c r="D242" i="45" s="1"/>
  <c r="C243" i="45"/>
  <c r="D243" i="45" s="1"/>
  <c r="AC243" i="45" s="1"/>
  <c r="C244" i="45"/>
  <c r="D244" i="45" s="1"/>
  <c r="C245" i="45"/>
  <c r="D245" i="45"/>
  <c r="C246" i="45"/>
  <c r="D246" i="45" s="1"/>
  <c r="R246" i="45" s="1"/>
  <c r="Z246" i="45"/>
  <c r="C247" i="45"/>
  <c r="D247" i="45" s="1"/>
  <c r="W247" i="45" s="1"/>
  <c r="T247" i="45"/>
  <c r="C248" i="45"/>
  <c r="D248" i="45" s="1"/>
  <c r="U248" i="45"/>
  <c r="C249" i="45"/>
  <c r="D249" i="45" s="1"/>
  <c r="R249" i="45" s="1"/>
  <c r="AA249" i="45"/>
  <c r="C250" i="45"/>
  <c r="D250" i="45" s="1"/>
  <c r="V250" i="45"/>
  <c r="C251" i="45"/>
  <c r="D251" i="45" s="1"/>
  <c r="W251" i="45" s="1"/>
  <c r="C252" i="45"/>
  <c r="D252" i="45" s="1"/>
  <c r="R252" i="45" s="1"/>
  <c r="C253" i="45"/>
  <c r="D253" i="45" s="1"/>
  <c r="R253" i="45"/>
  <c r="W253" i="45"/>
  <c r="Y253" i="45"/>
  <c r="Z253" i="45"/>
  <c r="AD253" i="45"/>
  <c r="C254" i="45"/>
  <c r="D254" i="45" s="1"/>
  <c r="V254" i="45"/>
  <c r="C255" i="45"/>
  <c r="D255" i="45"/>
  <c r="T255" i="45" s="1"/>
  <c r="Y255" i="45"/>
  <c r="C256" i="45"/>
  <c r="D256" i="45" s="1"/>
  <c r="C257" i="45"/>
  <c r="D257" i="45" s="1"/>
  <c r="C258" i="45"/>
  <c r="D258" i="45" s="1"/>
  <c r="V258" i="45" s="1"/>
  <c r="AA258" i="45"/>
  <c r="C259" i="45"/>
  <c r="D259" i="45" s="1"/>
  <c r="W259" i="45" s="1"/>
  <c r="AB259" i="45"/>
  <c r="C260" i="45"/>
  <c r="D260" i="45" s="1"/>
  <c r="C261" i="45"/>
  <c r="D261" i="45" s="1"/>
  <c r="Y261" i="45"/>
  <c r="C262" i="45"/>
  <c r="D262" i="45" s="1"/>
  <c r="V262" i="45"/>
  <c r="C263" i="45"/>
  <c r="D263" i="45"/>
  <c r="C264" i="45"/>
  <c r="D264" i="45" s="1"/>
  <c r="C265" i="45"/>
  <c r="D265" i="45" s="1"/>
  <c r="C266" i="45"/>
  <c r="D266" i="45" s="1"/>
  <c r="V266" i="45" s="1"/>
  <c r="C267" i="45"/>
  <c r="D267" i="45" s="1"/>
  <c r="C268" i="45"/>
  <c r="D268" i="45" s="1"/>
  <c r="T268" i="45"/>
  <c r="AB268" i="45"/>
  <c r="C269" i="45"/>
  <c r="D269" i="45"/>
  <c r="C270" i="45"/>
  <c r="D270" i="45" s="1"/>
  <c r="C271" i="45"/>
  <c r="D271" i="45" s="1"/>
  <c r="AC271" i="45" s="1"/>
  <c r="C272" i="45"/>
  <c r="D272" i="45" s="1"/>
  <c r="C273" i="45"/>
  <c r="D273" i="45" s="1"/>
  <c r="C274" i="45"/>
  <c r="D274" i="45" s="1"/>
  <c r="V274" i="45" s="1"/>
  <c r="C275" i="45"/>
  <c r="D275" i="45" s="1"/>
  <c r="W275" i="45"/>
  <c r="C276" i="45"/>
  <c r="D276" i="45" s="1"/>
  <c r="C277" i="45"/>
  <c r="D277" i="45" s="1"/>
  <c r="C278" i="45"/>
  <c r="D278" i="45" s="1"/>
  <c r="AD278" i="45"/>
  <c r="C279" i="45"/>
  <c r="D279" i="45" s="1"/>
  <c r="C280" i="45"/>
  <c r="D280" i="45" s="1"/>
  <c r="AB280" i="45" s="1"/>
  <c r="C281" i="45"/>
  <c r="D281" i="45" s="1"/>
  <c r="C282" i="45"/>
  <c r="D282" i="45" s="1"/>
  <c r="V282" i="45" s="1"/>
  <c r="C283" i="45"/>
  <c r="D283" i="45"/>
  <c r="S283" i="45" s="1"/>
  <c r="C284" i="45"/>
  <c r="D284" i="45" s="1"/>
  <c r="AB284" i="45" s="1"/>
  <c r="T284" i="45"/>
  <c r="C285" i="45"/>
  <c r="D285" i="45"/>
  <c r="C286" i="45"/>
  <c r="D286" i="45" s="1"/>
  <c r="AD286" i="45" s="1"/>
  <c r="C287" i="45"/>
  <c r="D287" i="45" s="1"/>
  <c r="U287" i="45" s="1"/>
  <c r="C288" i="45"/>
  <c r="D288" i="45" s="1"/>
  <c r="AB288" i="45" s="1"/>
  <c r="C289" i="45"/>
  <c r="D289" i="45" s="1"/>
  <c r="C290" i="45"/>
  <c r="D290" i="45" s="1"/>
  <c r="T290" i="45"/>
  <c r="C291" i="45"/>
  <c r="D291" i="45" s="1"/>
  <c r="C292" i="45"/>
  <c r="D292" i="45" s="1"/>
  <c r="R292" i="45" s="1"/>
  <c r="X292" i="45"/>
  <c r="AB292" i="45"/>
  <c r="C293" i="45"/>
  <c r="D293" i="45" s="1"/>
  <c r="S293" i="45"/>
  <c r="W293" i="45"/>
  <c r="C294" i="45"/>
  <c r="D294" i="45" s="1"/>
  <c r="T294" i="45"/>
  <c r="C295" i="45"/>
  <c r="D295" i="45" s="1"/>
  <c r="C296" i="45"/>
  <c r="D296" i="45" s="1"/>
  <c r="R296" i="45" s="1"/>
  <c r="T296" i="45"/>
  <c r="X296" i="45"/>
  <c r="AB296" i="45"/>
  <c r="C297" i="45"/>
  <c r="D297" i="45" s="1"/>
  <c r="S297" i="45"/>
  <c r="C298" i="45"/>
  <c r="D298" i="45" s="1"/>
  <c r="T298" i="45" s="1"/>
  <c r="C299" i="45"/>
  <c r="D299" i="45" s="1"/>
  <c r="C300" i="45"/>
  <c r="D300" i="45" s="1"/>
  <c r="C301" i="45"/>
  <c r="D301" i="45" s="1"/>
  <c r="S301" i="45"/>
  <c r="C302" i="45"/>
  <c r="D302" i="45" s="1"/>
  <c r="T302" i="45" s="1"/>
  <c r="C303" i="45"/>
  <c r="D303" i="45" s="1"/>
  <c r="C304" i="45"/>
  <c r="D304" i="45" s="1"/>
  <c r="X304" i="45"/>
  <c r="C305" i="45"/>
  <c r="D305" i="45" s="1"/>
  <c r="S305" i="45"/>
  <c r="C306" i="45"/>
  <c r="D306" i="45" s="1"/>
  <c r="T306" i="45" s="1"/>
  <c r="C307" i="45"/>
  <c r="D307" i="45" s="1"/>
  <c r="C308" i="45"/>
  <c r="D308" i="45" s="1"/>
  <c r="C309" i="45"/>
  <c r="D309" i="45" s="1"/>
  <c r="S309" i="45"/>
  <c r="AB309" i="45"/>
  <c r="C310" i="45"/>
  <c r="D310" i="45"/>
  <c r="AD310" i="45" s="1"/>
  <c r="T310" i="45"/>
  <c r="AB310" i="45"/>
  <c r="C311" i="45"/>
  <c r="D311" i="45" s="1"/>
  <c r="AD311" i="45" s="1"/>
  <c r="S311" i="45"/>
  <c r="V311" i="45"/>
  <c r="C312" i="45"/>
  <c r="D312" i="45" s="1"/>
  <c r="AB312" i="45" s="1"/>
  <c r="V312" i="45"/>
  <c r="W312" i="45"/>
  <c r="C313" i="45"/>
  <c r="D313" i="45" s="1"/>
  <c r="C314" i="45"/>
  <c r="D314" i="45" s="1"/>
  <c r="C315" i="45"/>
  <c r="D315" i="45" s="1"/>
  <c r="C316" i="45"/>
  <c r="D316" i="45" s="1"/>
  <c r="R316" i="45" s="1"/>
  <c r="T316" i="45"/>
  <c r="V316" i="45"/>
  <c r="AA316" i="45"/>
  <c r="AB316" i="45"/>
  <c r="C317" i="45"/>
  <c r="D317" i="45" s="1"/>
  <c r="C318" i="45"/>
  <c r="D318" i="45" s="1"/>
  <c r="C319" i="45"/>
  <c r="D319" i="45" s="1"/>
  <c r="Y319" i="45" s="1"/>
  <c r="V319" i="45"/>
  <c r="C320" i="45"/>
  <c r="D320" i="45" s="1"/>
  <c r="R320" i="45" s="1"/>
  <c r="W320" i="45"/>
  <c r="Z320" i="45"/>
  <c r="C321" i="45"/>
  <c r="D321" i="45" s="1"/>
  <c r="AA321" i="45" s="1"/>
  <c r="C322" i="45"/>
  <c r="D322" i="45" s="1"/>
  <c r="AB322" i="45" s="1"/>
  <c r="V322" i="45"/>
  <c r="C323" i="45"/>
  <c r="D323" i="45" s="1"/>
  <c r="C324" i="45"/>
  <c r="D324" i="45" s="1"/>
  <c r="R324" i="45"/>
  <c r="V324" i="45"/>
  <c r="W324" i="45"/>
  <c r="AA324" i="45"/>
  <c r="AB324" i="45"/>
  <c r="C325" i="45"/>
  <c r="D325" i="45" s="1"/>
  <c r="S325" i="45" s="1"/>
  <c r="C326" i="45"/>
  <c r="D326" i="45"/>
  <c r="C327" i="45"/>
  <c r="D327" i="45" s="1"/>
  <c r="V327" i="45" s="1"/>
  <c r="C328" i="45"/>
  <c r="D328" i="45" s="1"/>
  <c r="V328" i="45" s="1"/>
  <c r="AB328" i="45"/>
  <c r="C329" i="45"/>
  <c r="D329" i="45" s="1"/>
  <c r="C330" i="45"/>
  <c r="D330" i="45"/>
  <c r="AB330" i="45" s="1"/>
  <c r="V330" i="45"/>
  <c r="C331" i="45"/>
  <c r="D331" i="45" s="1"/>
  <c r="AA331" i="45" s="1"/>
  <c r="C332" i="45"/>
  <c r="D332" i="45" s="1"/>
  <c r="T332" i="45"/>
  <c r="V332" i="45"/>
  <c r="AA332" i="45"/>
  <c r="C333" i="45"/>
  <c r="D333" i="45" s="1"/>
  <c r="C334" i="45"/>
  <c r="D334" i="45"/>
  <c r="AB334" i="45" s="1"/>
  <c r="C335" i="45"/>
  <c r="D335" i="45"/>
  <c r="AA335" i="45" s="1"/>
  <c r="S335" i="45"/>
  <c r="C336" i="45"/>
  <c r="D336" i="45" s="1"/>
  <c r="S336" i="45" s="1"/>
  <c r="T336" i="45"/>
  <c r="V336" i="45"/>
  <c r="AA336" i="45"/>
  <c r="AB336" i="45"/>
  <c r="C337" i="45"/>
  <c r="D337" i="45" s="1"/>
  <c r="AA337" i="45" s="1"/>
  <c r="C338" i="45"/>
  <c r="D338" i="45"/>
  <c r="C339" i="45"/>
  <c r="D339" i="45" s="1"/>
  <c r="AA339" i="45" s="1"/>
  <c r="C340" i="45"/>
  <c r="D340" i="45" s="1"/>
  <c r="U340" i="45" s="1"/>
  <c r="S340" i="45"/>
  <c r="T340" i="45"/>
  <c r="V340" i="45"/>
  <c r="X340" i="45"/>
  <c r="Y340" i="45"/>
  <c r="Z340" i="45"/>
  <c r="AB340" i="45"/>
  <c r="AC340" i="45"/>
  <c r="AD340" i="45"/>
  <c r="C341" i="45"/>
  <c r="D341" i="45" s="1"/>
  <c r="T341" i="45" s="1"/>
  <c r="C342" i="45"/>
  <c r="D342" i="45" s="1"/>
  <c r="U342" i="45" s="1"/>
  <c r="C343" i="45"/>
  <c r="D343" i="45" s="1"/>
  <c r="C344" i="45"/>
  <c r="D344" i="45" s="1"/>
  <c r="C345" i="45"/>
  <c r="D345" i="45" s="1"/>
  <c r="T345" i="45"/>
  <c r="C346" i="45"/>
  <c r="D346" i="45" s="1"/>
  <c r="C347" i="45"/>
  <c r="D347" i="45" s="1"/>
  <c r="AD347" i="45" s="1"/>
  <c r="C348" i="45"/>
  <c r="D348" i="45" s="1"/>
  <c r="C349" i="45"/>
  <c r="D349" i="45" s="1"/>
  <c r="C350" i="45"/>
  <c r="D350" i="45" s="1"/>
  <c r="C351" i="45"/>
  <c r="D351" i="45" s="1"/>
  <c r="AD351" i="45" s="1"/>
  <c r="C352" i="45"/>
  <c r="D352" i="45" s="1"/>
  <c r="AC352" i="45" s="1"/>
  <c r="C353" i="45"/>
  <c r="D353" i="45" s="1"/>
  <c r="X353" i="45" s="1"/>
  <c r="C354" i="45"/>
  <c r="D354" i="45" s="1"/>
  <c r="C355" i="45"/>
  <c r="D355" i="45" s="1"/>
  <c r="C356" i="45"/>
  <c r="D356" i="45"/>
  <c r="C357" i="45"/>
  <c r="D357" i="45" s="1"/>
  <c r="T357" i="45" s="1"/>
  <c r="C358" i="45"/>
  <c r="D358" i="45" s="1"/>
  <c r="U358" i="45" s="1"/>
  <c r="Y358" i="45"/>
  <c r="AC358" i="45"/>
  <c r="C359" i="45"/>
  <c r="D359" i="45" s="1"/>
  <c r="C360" i="45"/>
  <c r="D360" i="45" s="1"/>
  <c r="W360" i="45" s="1"/>
  <c r="C361" i="45"/>
  <c r="D361" i="45" s="1"/>
  <c r="T361" i="45" s="1"/>
  <c r="X361" i="45"/>
  <c r="AB361" i="45"/>
  <c r="C362" i="45"/>
  <c r="D362" i="45" s="1"/>
  <c r="C363" i="45"/>
  <c r="D363" i="45" s="1"/>
  <c r="AD363" i="45" s="1"/>
  <c r="C364" i="45"/>
  <c r="D364" i="45" s="1"/>
  <c r="Y364" i="45" s="1"/>
  <c r="C365" i="45"/>
  <c r="D365" i="45" s="1"/>
  <c r="C366" i="45"/>
  <c r="D366" i="45"/>
  <c r="U366" i="45" s="1"/>
  <c r="C367" i="45"/>
  <c r="D367" i="45" s="1"/>
  <c r="C368" i="45"/>
  <c r="D368" i="45" s="1"/>
  <c r="AA368" i="45"/>
  <c r="C369" i="45"/>
  <c r="D369" i="45" s="1"/>
  <c r="C370" i="45"/>
  <c r="D370" i="45" s="1"/>
  <c r="C371" i="45"/>
  <c r="D371" i="45" s="1"/>
  <c r="C372" i="45"/>
  <c r="D372" i="45" s="1"/>
  <c r="AA372" i="45" s="1"/>
  <c r="C373" i="45"/>
  <c r="D373" i="45" s="1"/>
  <c r="C374" i="45"/>
  <c r="D374" i="45" s="1"/>
  <c r="C375" i="45"/>
  <c r="D375" i="45" s="1"/>
  <c r="C376" i="45"/>
  <c r="D376" i="45" s="1"/>
  <c r="AA376" i="45" s="1"/>
  <c r="C377" i="45"/>
  <c r="D377" i="45" s="1"/>
  <c r="AB377" i="45" s="1"/>
  <c r="C378" i="45"/>
  <c r="D378" i="45" s="1"/>
  <c r="C379" i="45"/>
  <c r="D379" i="45" s="1"/>
  <c r="AD379" i="45" s="1"/>
  <c r="C380" i="45"/>
  <c r="D380" i="45"/>
  <c r="AA380" i="45" s="1"/>
  <c r="C381" i="45"/>
  <c r="D381" i="45" s="1"/>
  <c r="T381" i="45" s="1"/>
  <c r="AB381" i="45"/>
  <c r="C382" i="45"/>
  <c r="D382" i="45" s="1"/>
  <c r="C383" i="45"/>
  <c r="D383" i="45" s="1"/>
  <c r="C384" i="45"/>
  <c r="D384" i="45"/>
  <c r="AC384" i="45"/>
  <c r="C385" i="45"/>
  <c r="D385" i="45" s="1"/>
  <c r="C386" i="45"/>
  <c r="D386" i="45"/>
  <c r="C387" i="45"/>
  <c r="D387" i="45" s="1"/>
  <c r="C388" i="45"/>
  <c r="D388" i="45" s="1"/>
  <c r="W388" i="45" s="1"/>
  <c r="C389" i="45"/>
  <c r="D389" i="45" s="1"/>
  <c r="X389" i="45" s="1"/>
  <c r="C390" i="45"/>
  <c r="D390" i="45" s="1"/>
  <c r="Y390" i="45" s="1"/>
  <c r="C391" i="45"/>
  <c r="D391" i="45" s="1"/>
  <c r="C392" i="45"/>
  <c r="D392" i="45" s="1"/>
  <c r="C393" i="45"/>
  <c r="D393" i="45" s="1"/>
  <c r="X393" i="45" s="1"/>
  <c r="C394" i="45"/>
  <c r="D394" i="45" s="1"/>
  <c r="Y394" i="45"/>
  <c r="C395" i="45"/>
  <c r="D395" i="45" s="1"/>
  <c r="C396" i="45"/>
  <c r="D396" i="45"/>
  <c r="C397" i="45"/>
  <c r="D397" i="45" s="1"/>
  <c r="X397" i="45" s="1"/>
  <c r="C398" i="45"/>
  <c r="D398" i="45" s="1"/>
  <c r="C399" i="45"/>
  <c r="D399" i="45" s="1"/>
  <c r="C400" i="45"/>
  <c r="D400" i="45" s="1"/>
  <c r="W400" i="45"/>
  <c r="C401" i="45"/>
  <c r="D401" i="45" s="1"/>
  <c r="X401" i="45" s="1"/>
  <c r="C402" i="45"/>
  <c r="D402" i="45"/>
  <c r="C403" i="45"/>
  <c r="D403" i="45" s="1"/>
  <c r="C404" i="45"/>
  <c r="D404" i="45" s="1"/>
  <c r="C405" i="45"/>
  <c r="D405" i="45" s="1"/>
  <c r="X405" i="45" s="1"/>
  <c r="C406" i="45"/>
  <c r="D406" i="45" s="1"/>
  <c r="C407" i="45"/>
  <c r="D407" i="45" s="1"/>
  <c r="C408" i="45"/>
  <c r="D408" i="45" s="1"/>
  <c r="C409" i="45"/>
  <c r="D409" i="45" s="1"/>
  <c r="V409" i="45" s="1"/>
  <c r="C410" i="45"/>
  <c r="D410" i="45" s="1"/>
  <c r="V410" i="45" s="1"/>
  <c r="C411" i="45"/>
  <c r="D411" i="45" s="1"/>
  <c r="R411" i="45"/>
  <c r="S411" i="45"/>
  <c r="W411" i="45"/>
  <c r="X411" i="45"/>
  <c r="AA411" i="45"/>
  <c r="AD411" i="45"/>
  <c r="C412" i="45"/>
  <c r="D412" i="45" s="1"/>
  <c r="AC412" i="45"/>
  <c r="C413" i="45"/>
  <c r="D413" i="45" s="1"/>
  <c r="AD413" i="45" s="1"/>
  <c r="C414" i="45"/>
  <c r="D414" i="45" s="1"/>
  <c r="Z414" i="45"/>
  <c r="C415" i="45"/>
  <c r="D415" i="45" s="1"/>
  <c r="T415" i="45" s="1"/>
  <c r="C416" i="45"/>
  <c r="D416" i="45" s="1"/>
  <c r="C417" i="45"/>
  <c r="D417" i="45" s="1"/>
  <c r="C418" i="45"/>
  <c r="D418" i="45" s="1"/>
  <c r="C419" i="45"/>
  <c r="D419" i="45" s="1"/>
  <c r="S419" i="45"/>
  <c r="X419" i="45"/>
  <c r="Z419" i="45"/>
  <c r="C420" i="45"/>
  <c r="D420" i="45" s="1"/>
  <c r="X420" i="45" s="1"/>
  <c r="S420" i="45"/>
  <c r="C421" i="45"/>
  <c r="D421" i="45" s="1"/>
  <c r="Y421" i="45" s="1"/>
  <c r="T421" i="45"/>
  <c r="C422" i="45"/>
  <c r="D422" i="45"/>
  <c r="Y422" i="45"/>
  <c r="C423" i="45"/>
  <c r="D423" i="45" s="1"/>
  <c r="AA423" i="45" s="1"/>
  <c r="C424" i="45"/>
  <c r="D424" i="45" s="1"/>
  <c r="C425" i="45"/>
  <c r="D425" i="45"/>
  <c r="C426" i="45"/>
  <c r="D426" i="45" s="1"/>
  <c r="C427" i="45"/>
  <c r="D427" i="45" s="1"/>
  <c r="R427" i="45"/>
  <c r="S427" i="45"/>
  <c r="T427" i="45"/>
  <c r="V427" i="45"/>
  <c r="W427" i="45"/>
  <c r="X427" i="45"/>
  <c r="Z427" i="45"/>
  <c r="AA427" i="45"/>
  <c r="AB427" i="45"/>
  <c r="AD427" i="45"/>
  <c r="C428" i="45"/>
  <c r="D428" i="45" s="1"/>
  <c r="C429" i="45"/>
  <c r="D429" i="45" s="1"/>
  <c r="Y429" i="45" s="1"/>
  <c r="C430" i="45"/>
  <c r="D430" i="45" s="1"/>
  <c r="U430" i="45" s="1"/>
  <c r="C431" i="45"/>
  <c r="D431" i="45" s="1"/>
  <c r="C432" i="45"/>
  <c r="D432" i="45" s="1"/>
  <c r="C433" i="45"/>
  <c r="D433" i="45" s="1"/>
  <c r="C434" i="45"/>
  <c r="D434" i="45"/>
  <c r="C435" i="45"/>
  <c r="D435" i="45" s="1"/>
  <c r="V435" i="45" s="1"/>
  <c r="C436" i="45"/>
  <c r="D436" i="45" s="1"/>
  <c r="X436" i="45" s="1"/>
  <c r="S436" i="45"/>
  <c r="C437" i="45"/>
  <c r="D437" i="45" s="1"/>
  <c r="Y437" i="45" s="1"/>
  <c r="T437" i="45"/>
  <c r="C438" i="45"/>
  <c r="D438" i="45"/>
  <c r="Y438" i="45" s="1"/>
  <c r="C439" i="45"/>
  <c r="D439" i="45" s="1"/>
  <c r="AA439" i="45"/>
  <c r="C440" i="45"/>
  <c r="D440" i="45" s="1"/>
  <c r="C441" i="45"/>
  <c r="D441" i="45"/>
  <c r="C442" i="45"/>
  <c r="D442" i="45" s="1"/>
  <c r="C443" i="45"/>
  <c r="D443" i="45" s="1"/>
  <c r="R443" i="45"/>
  <c r="S443" i="45"/>
  <c r="T443" i="45"/>
  <c r="V443" i="45"/>
  <c r="W443" i="45"/>
  <c r="X443" i="45"/>
  <c r="Z443" i="45"/>
  <c r="AA443" i="45"/>
  <c r="AB443" i="45"/>
  <c r="AD443" i="45"/>
  <c r="C444" i="45"/>
  <c r="D444" i="45" s="1"/>
  <c r="C445" i="45"/>
  <c r="D445" i="45" s="1"/>
  <c r="T445" i="45" s="1"/>
  <c r="C446" i="45"/>
  <c r="D446" i="45" s="1"/>
  <c r="U446" i="45" s="1"/>
  <c r="C447" i="45"/>
  <c r="D447" i="45" s="1"/>
  <c r="R447" i="45" s="1"/>
  <c r="T447" i="45"/>
  <c r="V447" i="45"/>
  <c r="AA447" i="45"/>
  <c r="C448" i="45"/>
  <c r="D448" i="45" s="1"/>
  <c r="C449" i="45"/>
  <c r="D449" i="45" s="1"/>
  <c r="C450" i="45"/>
  <c r="D450" i="45"/>
  <c r="C451" i="45"/>
  <c r="D451" i="45" s="1"/>
  <c r="V451" i="45" s="1"/>
  <c r="C452" i="45"/>
  <c r="D452" i="45" s="1"/>
  <c r="C453" i="45"/>
  <c r="D453" i="45" s="1"/>
  <c r="AB453" i="45" s="1"/>
  <c r="C454" i="45"/>
  <c r="D454" i="45"/>
  <c r="C455" i="45"/>
  <c r="D455" i="45" s="1"/>
  <c r="V455" i="45"/>
  <c r="C456" i="45"/>
  <c r="D456" i="45" s="1"/>
  <c r="C457" i="45"/>
  <c r="D457" i="45" s="1"/>
  <c r="C458" i="45"/>
  <c r="D458" i="45" s="1"/>
  <c r="C459" i="45"/>
  <c r="D459" i="45" s="1"/>
  <c r="R459" i="45"/>
  <c r="AB459" i="45"/>
  <c r="C460" i="45"/>
  <c r="D460" i="45" s="1"/>
  <c r="S460" i="45" s="1"/>
  <c r="X460" i="45"/>
  <c r="AA460" i="45"/>
  <c r="C461" i="45"/>
  <c r="D461" i="45"/>
  <c r="C462" i="45"/>
  <c r="D462" i="45" s="1"/>
  <c r="C463" i="45"/>
  <c r="D463" i="45" s="1"/>
  <c r="AB463" i="45" s="1"/>
  <c r="V463" i="45"/>
  <c r="C464" i="45"/>
  <c r="D464" i="45" s="1"/>
  <c r="X464" i="45"/>
  <c r="C465" i="45"/>
  <c r="D465" i="45" s="1"/>
  <c r="AB465" i="45" s="1"/>
  <c r="C466" i="45"/>
  <c r="D466" i="45" s="1"/>
  <c r="Y466" i="45" s="1"/>
  <c r="C467" i="45"/>
  <c r="D467" i="45" s="1"/>
  <c r="C468" i="45"/>
  <c r="D468" i="45" s="1"/>
  <c r="S468" i="45" s="1"/>
  <c r="U468" i="45"/>
  <c r="X468" i="45"/>
  <c r="C469" i="45"/>
  <c r="D469" i="45"/>
  <c r="C470" i="45"/>
  <c r="D470" i="45"/>
  <c r="C471" i="45"/>
  <c r="D471" i="45" s="1"/>
  <c r="S471" i="45" s="1"/>
  <c r="V471" i="45"/>
  <c r="W471" i="45"/>
  <c r="C472" i="45"/>
  <c r="D472" i="45" s="1"/>
  <c r="S472" i="45" s="1"/>
  <c r="AA472" i="45"/>
  <c r="C473" i="45"/>
  <c r="D473" i="45" s="1"/>
  <c r="Y473" i="45" s="1"/>
  <c r="C474" i="45"/>
  <c r="D474" i="45" s="1"/>
  <c r="C475" i="45"/>
  <c r="D475" i="45" s="1"/>
  <c r="V475" i="45"/>
  <c r="AA475" i="45"/>
  <c r="C476" i="45"/>
  <c r="D476" i="45" s="1"/>
  <c r="X476" i="45" s="1"/>
  <c r="AA476" i="45"/>
  <c r="C477" i="45"/>
  <c r="D477" i="45" s="1"/>
  <c r="C478" i="45"/>
  <c r="D478" i="45" s="1"/>
  <c r="Y478" i="45" s="1"/>
  <c r="C479" i="45"/>
  <c r="D479" i="45" s="1"/>
  <c r="S479" i="45" s="1"/>
  <c r="R479" i="45"/>
  <c r="T479" i="45"/>
  <c r="W479" i="45"/>
  <c r="Z479" i="45"/>
  <c r="AA479" i="45"/>
  <c r="C480" i="45"/>
  <c r="D480" i="45" s="1"/>
  <c r="AA480" i="45" s="1"/>
  <c r="C481" i="45"/>
  <c r="D481" i="45"/>
  <c r="T481" i="45"/>
  <c r="C482" i="45"/>
  <c r="D482" i="45"/>
  <c r="AA482" i="45" s="1"/>
  <c r="C483" i="45"/>
  <c r="D483" i="45" s="1"/>
  <c r="Z483" i="45" s="1"/>
  <c r="T483" i="45"/>
  <c r="C484" i="45"/>
  <c r="D484" i="45" s="1"/>
  <c r="S484" i="45" s="1"/>
  <c r="C485" i="45"/>
  <c r="D485" i="45" s="1"/>
  <c r="Y485" i="45" s="1"/>
  <c r="C486" i="45"/>
  <c r="D486" i="45"/>
  <c r="C487" i="45"/>
  <c r="D487" i="45" s="1"/>
  <c r="W487" i="45" s="1"/>
  <c r="C488" i="45"/>
  <c r="D488" i="45" s="1"/>
  <c r="C489" i="45"/>
  <c r="D489" i="45"/>
  <c r="AB489" i="45" s="1"/>
  <c r="C490" i="45"/>
  <c r="D490" i="45" s="1"/>
  <c r="C491" i="45"/>
  <c r="D491" i="45" s="1"/>
  <c r="V491" i="45"/>
  <c r="W491" i="45"/>
  <c r="AB491" i="45"/>
  <c r="AD491" i="45"/>
  <c r="C492" i="45"/>
  <c r="D492" i="45" s="1"/>
  <c r="S492" i="45"/>
  <c r="U492" i="45"/>
  <c r="X492" i="45"/>
  <c r="AA492" i="45"/>
  <c r="AC492" i="45"/>
  <c r="C493" i="45"/>
  <c r="D493" i="45" s="1"/>
  <c r="AB493" i="45" s="1"/>
  <c r="C494" i="45"/>
  <c r="D494" i="45" s="1"/>
  <c r="C495" i="45"/>
  <c r="D495" i="45" s="1"/>
  <c r="W495" i="45"/>
  <c r="C496" i="45"/>
  <c r="D496" i="45" s="1"/>
  <c r="AA496" i="45" s="1"/>
  <c r="C497" i="45"/>
  <c r="D497" i="45"/>
  <c r="T497" i="45" s="1"/>
  <c r="V497" i="45"/>
  <c r="Y497" i="45"/>
  <c r="C498" i="45"/>
  <c r="D498" i="45"/>
  <c r="C499" i="45"/>
  <c r="D499" i="45" s="1"/>
  <c r="R499" i="45" s="1"/>
  <c r="AA499" i="45"/>
  <c r="AB499" i="45"/>
  <c r="C500" i="45"/>
  <c r="D500" i="45" s="1"/>
  <c r="S500" i="45" s="1"/>
  <c r="U500" i="45"/>
  <c r="X500" i="45"/>
  <c r="AA500" i="45"/>
  <c r="C501" i="45"/>
  <c r="D501" i="45"/>
  <c r="C502" i="45"/>
  <c r="D502" i="45" s="1"/>
  <c r="C503" i="45"/>
  <c r="D503" i="45" s="1"/>
  <c r="C504" i="45"/>
  <c r="D504" i="45" s="1"/>
  <c r="C505" i="45"/>
  <c r="D505" i="45"/>
  <c r="W505" i="45" s="1"/>
  <c r="C506" i="45"/>
  <c r="D506" i="45" s="1"/>
  <c r="R506" i="45" s="1"/>
  <c r="C507" i="45"/>
  <c r="D507" i="45" s="1"/>
  <c r="W507" i="45" s="1"/>
  <c r="C508" i="45"/>
  <c r="D508" i="45" s="1"/>
  <c r="R508" i="45" s="1"/>
  <c r="X508" i="45"/>
  <c r="C509" i="45"/>
  <c r="D509" i="45" s="1"/>
  <c r="W509" i="45" s="1"/>
  <c r="C510" i="45"/>
  <c r="D510" i="45" s="1"/>
  <c r="C511" i="45"/>
  <c r="D511" i="45" s="1"/>
  <c r="W511" i="45" s="1"/>
  <c r="C512" i="45"/>
  <c r="D512" i="45" s="1"/>
  <c r="C513" i="45"/>
  <c r="D513" i="45" s="1"/>
  <c r="W513" i="45" s="1"/>
  <c r="C514" i="45"/>
  <c r="D514" i="45" s="1"/>
  <c r="R514" i="45" s="1"/>
  <c r="C515" i="45"/>
  <c r="D515" i="45" s="1"/>
  <c r="W515" i="45" s="1"/>
  <c r="C516" i="45"/>
  <c r="D516" i="45" s="1"/>
  <c r="R516" i="45" s="1"/>
  <c r="X516" i="45"/>
  <c r="C517" i="45"/>
  <c r="D517" i="45" s="1"/>
  <c r="W517" i="45" s="1"/>
  <c r="C518" i="45"/>
  <c r="D518" i="45" s="1"/>
  <c r="R518" i="45" s="1"/>
  <c r="X518" i="45"/>
  <c r="C519" i="45"/>
  <c r="D519" i="45" s="1"/>
  <c r="W519" i="45" s="1"/>
  <c r="C520" i="45"/>
  <c r="D520" i="45" s="1"/>
  <c r="C521" i="45"/>
  <c r="D521" i="45"/>
  <c r="W521" i="45"/>
  <c r="C522" i="45"/>
  <c r="D522" i="45" s="1"/>
  <c r="R522" i="45" s="1"/>
  <c r="C523" i="45"/>
  <c r="D523" i="45"/>
  <c r="W523" i="45" s="1"/>
  <c r="C524" i="45"/>
  <c r="D524" i="45" s="1"/>
  <c r="R524" i="45" s="1"/>
  <c r="C525" i="45"/>
  <c r="D525" i="45" s="1"/>
  <c r="W525" i="45" s="1"/>
  <c r="C526" i="45"/>
  <c r="D526" i="45" s="1"/>
  <c r="R526" i="45" s="1"/>
  <c r="X526" i="45"/>
  <c r="C527" i="45"/>
  <c r="D527" i="45" s="1"/>
  <c r="W527" i="45" s="1"/>
  <c r="C528" i="45"/>
  <c r="D528" i="45" s="1"/>
  <c r="C529" i="45"/>
  <c r="D529" i="45"/>
  <c r="W529" i="45" s="1"/>
  <c r="C530" i="45"/>
  <c r="D530" i="45" s="1"/>
  <c r="R530" i="45" s="1"/>
  <c r="C531" i="45"/>
  <c r="D531" i="45"/>
  <c r="W531" i="45" s="1"/>
  <c r="C532" i="45"/>
  <c r="D532" i="45" s="1"/>
  <c r="C533" i="45"/>
  <c r="D533" i="45" s="1"/>
  <c r="W533" i="45" s="1"/>
  <c r="C534" i="45"/>
  <c r="D534" i="45" s="1"/>
  <c r="R534" i="45" s="1"/>
  <c r="C535" i="45"/>
  <c r="D535" i="45" s="1"/>
  <c r="W535" i="45" s="1"/>
  <c r="C536" i="45"/>
  <c r="D536" i="45" s="1"/>
  <c r="C537" i="45"/>
  <c r="D537" i="45" s="1"/>
  <c r="W537" i="45" s="1"/>
  <c r="C538" i="45"/>
  <c r="D538" i="45" s="1"/>
  <c r="R538" i="45" s="1"/>
  <c r="C539" i="45"/>
  <c r="D539" i="45"/>
  <c r="W539" i="45" s="1"/>
  <c r="C540" i="45"/>
  <c r="D540" i="45" s="1"/>
  <c r="R540" i="45" s="1"/>
  <c r="X540" i="45"/>
  <c r="C541" i="45"/>
  <c r="D541" i="45" s="1"/>
  <c r="W541" i="45" s="1"/>
  <c r="C542" i="45"/>
  <c r="D542" i="45" s="1"/>
  <c r="C543" i="45"/>
  <c r="D543" i="45" s="1"/>
  <c r="W543" i="45" s="1"/>
  <c r="C544" i="45"/>
  <c r="D544" i="45" s="1"/>
  <c r="C545" i="45"/>
  <c r="D545" i="45" s="1"/>
  <c r="W545" i="45" s="1"/>
  <c r="C546" i="45"/>
  <c r="D546" i="45" s="1"/>
  <c r="R546" i="45" s="1"/>
  <c r="C547" i="45"/>
  <c r="D547" i="45" s="1"/>
  <c r="W547" i="45" s="1"/>
  <c r="C548" i="45"/>
  <c r="D548" i="45" s="1"/>
  <c r="R548" i="45" s="1"/>
  <c r="X548" i="45"/>
  <c r="C549" i="45"/>
  <c r="D549" i="45" s="1"/>
  <c r="W549" i="45" s="1"/>
  <c r="C550" i="45"/>
  <c r="D550" i="45" s="1"/>
  <c r="R550" i="45" s="1"/>
  <c r="X550" i="45"/>
  <c r="C551" i="45"/>
  <c r="D551" i="45" s="1"/>
  <c r="W551" i="45" s="1"/>
  <c r="C552" i="45"/>
  <c r="D552" i="45" s="1"/>
  <c r="C553" i="45"/>
  <c r="D553" i="45"/>
  <c r="W553" i="45"/>
  <c r="C554" i="45"/>
  <c r="D554" i="45" s="1"/>
  <c r="R554" i="45" s="1"/>
  <c r="C555" i="45"/>
  <c r="D555" i="45"/>
  <c r="W555" i="45" s="1"/>
  <c r="C556" i="45"/>
  <c r="D556" i="45" s="1"/>
  <c r="R556" i="45" s="1"/>
  <c r="X556" i="45"/>
  <c r="C557" i="45"/>
  <c r="D557" i="45" s="1"/>
  <c r="W557" i="45" s="1"/>
  <c r="C558" i="45"/>
  <c r="D558" i="45" s="1"/>
  <c r="R558" i="45" s="1"/>
  <c r="X558" i="45"/>
  <c r="C559" i="45"/>
  <c r="D559" i="45" s="1"/>
  <c r="W559" i="45" s="1"/>
  <c r="C560" i="45"/>
  <c r="D560" i="45" s="1"/>
  <c r="C561" i="45"/>
  <c r="D561" i="45"/>
  <c r="W561" i="45"/>
  <c r="C562" i="45"/>
  <c r="D562" i="45" s="1"/>
  <c r="R562" i="45" s="1"/>
  <c r="C563" i="45"/>
  <c r="D563" i="45"/>
  <c r="W563" i="45" s="1"/>
  <c r="C564" i="45"/>
  <c r="D564" i="45" s="1"/>
  <c r="C565" i="45"/>
  <c r="D565" i="45" s="1"/>
  <c r="W565" i="45" s="1"/>
  <c r="C566" i="45"/>
  <c r="D566" i="45" s="1"/>
  <c r="R566" i="45" s="1"/>
  <c r="X566" i="45"/>
  <c r="C567" i="45"/>
  <c r="D567" i="45" s="1"/>
  <c r="W567" i="45" s="1"/>
  <c r="C568" i="45"/>
  <c r="D568" i="45" s="1"/>
  <c r="C569" i="45"/>
  <c r="D569" i="45"/>
  <c r="W569" i="45" s="1"/>
  <c r="C570" i="45"/>
  <c r="D570" i="45" s="1"/>
  <c r="R570" i="45" s="1"/>
  <c r="C571" i="45"/>
  <c r="D571" i="45"/>
  <c r="W571" i="45" s="1"/>
  <c r="C572" i="45"/>
  <c r="D572" i="45" s="1"/>
  <c r="R572" i="45" s="1"/>
  <c r="X572" i="45"/>
  <c r="C573" i="45"/>
  <c r="D573" i="45" s="1"/>
  <c r="W573" i="45" s="1"/>
  <c r="C574" i="45"/>
  <c r="D574" i="45" s="1"/>
  <c r="C575" i="45"/>
  <c r="D575" i="45" s="1"/>
  <c r="W575" i="45" s="1"/>
  <c r="C576" i="45"/>
  <c r="D576" i="45" s="1"/>
  <c r="C577" i="45"/>
  <c r="D577" i="45" s="1"/>
  <c r="W577" i="45" s="1"/>
  <c r="C578" i="45"/>
  <c r="D578" i="45" s="1"/>
  <c r="C579" i="45"/>
  <c r="D579" i="45" s="1"/>
  <c r="W579" i="45" s="1"/>
  <c r="C580" i="45"/>
  <c r="D580" i="45" s="1"/>
  <c r="R580" i="45" s="1"/>
  <c r="C581" i="45"/>
  <c r="D581" i="45"/>
  <c r="W581" i="45" s="1"/>
  <c r="C582" i="45"/>
  <c r="D582" i="45" s="1"/>
  <c r="R582" i="45" s="1"/>
  <c r="C583" i="45"/>
  <c r="D583" i="45" s="1"/>
  <c r="W583" i="45" s="1"/>
  <c r="C584" i="45"/>
  <c r="D584" i="45" s="1"/>
  <c r="R584" i="45" s="1"/>
  <c r="C585" i="45"/>
  <c r="D585" i="45"/>
  <c r="W585" i="45" s="1"/>
  <c r="C586" i="45"/>
  <c r="D586" i="45" s="1"/>
  <c r="C587" i="45"/>
  <c r="D587" i="45" s="1"/>
  <c r="W587" i="45" s="1"/>
  <c r="C588" i="45"/>
  <c r="D588" i="45" s="1"/>
  <c r="R588" i="45" s="1"/>
  <c r="C589" i="45"/>
  <c r="D589" i="45"/>
  <c r="W589" i="45" s="1"/>
  <c r="C590" i="45"/>
  <c r="D590" i="45" s="1"/>
  <c r="R590" i="45" s="1"/>
  <c r="C591" i="45"/>
  <c r="D591" i="45" s="1"/>
  <c r="W591" i="45"/>
  <c r="C592" i="45"/>
  <c r="D592" i="45" s="1"/>
  <c r="R592" i="45" s="1"/>
  <c r="C593" i="45"/>
  <c r="D593" i="45"/>
  <c r="W593" i="45" s="1"/>
  <c r="C594" i="45"/>
  <c r="D594" i="45" s="1"/>
  <c r="C595" i="45"/>
  <c r="D595" i="45" s="1"/>
  <c r="W595" i="45" s="1"/>
  <c r="C596" i="45"/>
  <c r="D596" i="45" s="1"/>
  <c r="R596" i="45" s="1"/>
  <c r="X596" i="45"/>
  <c r="C597" i="45"/>
  <c r="D597" i="45" s="1"/>
  <c r="W597" i="45" s="1"/>
  <c r="C598" i="45"/>
  <c r="D598" i="45" s="1"/>
  <c r="R598" i="45" s="1"/>
  <c r="C599" i="45"/>
  <c r="D599" i="45" s="1"/>
  <c r="W599" i="45" s="1"/>
  <c r="C600" i="45"/>
  <c r="D600" i="45" s="1"/>
  <c r="R600" i="45" s="1"/>
  <c r="X600" i="45"/>
  <c r="C601" i="45"/>
  <c r="D601" i="45"/>
  <c r="W601" i="45" s="1"/>
  <c r="C602" i="45"/>
  <c r="D602" i="45" s="1"/>
  <c r="R602" i="45" s="1"/>
  <c r="C603" i="45"/>
  <c r="D603" i="45" s="1"/>
  <c r="W603" i="45" s="1"/>
  <c r="C604" i="45"/>
  <c r="D604" i="45" s="1"/>
  <c r="R604" i="45" s="1"/>
  <c r="X604" i="45"/>
  <c r="C605" i="45"/>
  <c r="D605" i="45"/>
  <c r="W605" i="45" s="1"/>
  <c r="C606" i="45"/>
  <c r="D606" i="45" s="1"/>
  <c r="R606" i="45" s="1"/>
  <c r="C607" i="45"/>
  <c r="D607" i="45" s="1"/>
  <c r="W607" i="45" s="1"/>
  <c r="C608" i="45"/>
  <c r="D608" i="45" s="1"/>
  <c r="R608" i="45" s="1"/>
  <c r="X608" i="45"/>
  <c r="C609" i="45"/>
  <c r="D609" i="45"/>
  <c r="W609" i="45" s="1"/>
  <c r="C610" i="45"/>
  <c r="D610" i="45" s="1"/>
  <c r="R610" i="45" s="1"/>
  <c r="C611" i="45"/>
  <c r="D611" i="45" s="1"/>
  <c r="W611" i="45" s="1"/>
  <c r="C612" i="45"/>
  <c r="D612" i="45" s="1"/>
  <c r="R612" i="45" s="1"/>
  <c r="X612" i="45"/>
  <c r="C613" i="45"/>
  <c r="D613" i="45"/>
  <c r="W613" i="45" s="1"/>
  <c r="C614" i="45"/>
  <c r="D614" i="45" s="1"/>
  <c r="R614" i="45" s="1"/>
  <c r="C615" i="45"/>
  <c r="D615" i="45" s="1"/>
  <c r="W615" i="45" s="1"/>
  <c r="C616" i="45"/>
  <c r="D616" i="45" s="1"/>
  <c r="R616" i="45" s="1"/>
  <c r="X616" i="45"/>
  <c r="C617" i="45"/>
  <c r="D617" i="45" s="1"/>
  <c r="W617" i="45" s="1"/>
  <c r="C618" i="45"/>
  <c r="D618" i="45" s="1"/>
  <c r="R618" i="45" s="1"/>
  <c r="C619" i="45"/>
  <c r="D619" i="45" s="1"/>
  <c r="W619" i="45" s="1"/>
  <c r="C620" i="45"/>
  <c r="D620" i="45" s="1"/>
  <c r="R620" i="45" s="1"/>
  <c r="C621" i="45"/>
  <c r="D621" i="45"/>
  <c r="W621" i="45" s="1"/>
  <c r="C622" i="45"/>
  <c r="D622" i="45" s="1"/>
  <c r="R622" i="45" s="1"/>
  <c r="C623" i="45"/>
  <c r="D623" i="45" s="1"/>
  <c r="W623" i="45" s="1"/>
  <c r="C624" i="45"/>
  <c r="D624" i="45" s="1"/>
  <c r="R624" i="45" s="1"/>
  <c r="X624" i="45"/>
  <c r="C625" i="45"/>
  <c r="D625" i="45" s="1"/>
  <c r="W625" i="45" s="1"/>
  <c r="C626" i="45"/>
  <c r="D626" i="45" s="1"/>
  <c r="R626" i="45" s="1"/>
  <c r="C627" i="45"/>
  <c r="D627" i="45" s="1"/>
  <c r="W627" i="45" s="1"/>
  <c r="C628" i="45"/>
  <c r="D628" i="45" s="1"/>
  <c r="R628" i="45" s="1"/>
  <c r="C629" i="45"/>
  <c r="D629" i="45"/>
  <c r="W629" i="45" s="1"/>
  <c r="C630" i="45"/>
  <c r="D630" i="45" s="1"/>
  <c r="R630" i="45" s="1"/>
  <c r="C631" i="45"/>
  <c r="D631" i="45" s="1"/>
  <c r="W631" i="45" s="1"/>
  <c r="C632" i="45"/>
  <c r="D632" i="45" s="1"/>
  <c r="R632" i="45" s="1"/>
  <c r="X632" i="45"/>
  <c r="C633" i="45"/>
  <c r="D633" i="45" s="1"/>
  <c r="W633" i="45" s="1"/>
  <c r="C634" i="45"/>
  <c r="D634" i="45" s="1"/>
  <c r="R634" i="45" s="1"/>
  <c r="C635" i="45"/>
  <c r="D635" i="45" s="1"/>
  <c r="C636" i="45"/>
  <c r="D636" i="45" s="1"/>
  <c r="T636" i="45" s="1"/>
  <c r="C637" i="45"/>
  <c r="D637" i="45" s="1"/>
  <c r="AA637" i="45" s="1"/>
  <c r="C638" i="45"/>
  <c r="D638" i="45" s="1"/>
  <c r="C639" i="45"/>
  <c r="D639" i="45" s="1"/>
  <c r="C640" i="45"/>
  <c r="D640" i="45" s="1"/>
  <c r="R640" i="45" s="1"/>
  <c r="S640" i="45"/>
  <c r="V640" i="45"/>
  <c r="X640" i="45"/>
  <c r="AA640" i="45"/>
  <c r="AD640" i="45"/>
  <c r="C641" i="45"/>
  <c r="D641" i="45" s="1"/>
  <c r="Y641" i="45"/>
  <c r="AC641" i="45"/>
  <c r="C642" i="45"/>
  <c r="D642" i="45" s="1"/>
  <c r="T642" i="45" s="1"/>
  <c r="C643" i="45"/>
  <c r="D643" i="45" s="1"/>
  <c r="C644" i="45"/>
  <c r="D644" i="45" s="1"/>
  <c r="AA644" i="45" s="1"/>
  <c r="C645" i="45"/>
  <c r="D645" i="45" s="1"/>
  <c r="C646" i="45"/>
  <c r="D646" i="45" s="1"/>
  <c r="AB646" i="45" s="1"/>
  <c r="C647" i="45"/>
  <c r="D647" i="45"/>
  <c r="C648" i="45"/>
  <c r="D648" i="45" s="1"/>
  <c r="S648" i="45" s="1"/>
  <c r="T648" i="45"/>
  <c r="V648" i="45"/>
  <c r="W648" i="45"/>
  <c r="AA648" i="45"/>
  <c r="AB648" i="45"/>
  <c r="C649" i="45"/>
  <c r="D649" i="45" s="1"/>
  <c r="X649" i="45" s="1"/>
  <c r="C650" i="45"/>
  <c r="D650" i="45" s="1"/>
  <c r="C651" i="45"/>
  <c r="D651" i="45" s="1"/>
  <c r="C652" i="45"/>
  <c r="D652" i="45" s="1"/>
  <c r="AA652" i="45"/>
  <c r="C653" i="45"/>
  <c r="D653" i="45" s="1"/>
  <c r="C654" i="45"/>
  <c r="D654" i="45" s="1"/>
  <c r="C655" i="45"/>
  <c r="D655" i="45" s="1"/>
  <c r="C656" i="45"/>
  <c r="D656" i="45" s="1"/>
  <c r="C657" i="45"/>
  <c r="D657" i="45" s="1"/>
  <c r="C658" i="45"/>
  <c r="D658" i="45" s="1"/>
  <c r="C659" i="45"/>
  <c r="D659" i="45" s="1"/>
  <c r="S659" i="45" s="1"/>
  <c r="C660" i="45"/>
  <c r="D660" i="45" s="1"/>
  <c r="V660" i="45"/>
  <c r="W660" i="45"/>
  <c r="C661" i="45"/>
  <c r="D661" i="45" s="1"/>
  <c r="C662" i="45"/>
  <c r="D662" i="45" s="1"/>
  <c r="C663" i="45"/>
  <c r="D663" i="45" s="1"/>
  <c r="C664" i="45"/>
  <c r="D664" i="45" s="1"/>
  <c r="T664" i="45" s="1"/>
  <c r="V664" i="45"/>
  <c r="W664" i="45"/>
  <c r="Z664" i="45"/>
  <c r="C665" i="45"/>
  <c r="D665" i="45" s="1"/>
  <c r="X665" i="45" s="1"/>
  <c r="S665" i="45"/>
  <c r="C666" i="45"/>
  <c r="D666" i="45" s="1"/>
  <c r="T666" i="45" s="1"/>
  <c r="C667" i="45"/>
  <c r="D667" i="45"/>
  <c r="AA667" i="45" s="1"/>
  <c r="V667" i="45"/>
  <c r="C668" i="45"/>
  <c r="D668" i="45" s="1"/>
  <c r="S668" i="45" s="1"/>
  <c r="AA668" i="45"/>
  <c r="C669" i="45"/>
  <c r="D669" i="45" s="1"/>
  <c r="C670" i="45"/>
  <c r="D670" i="45" s="1"/>
  <c r="C671" i="45"/>
  <c r="D671" i="45" s="1"/>
  <c r="C672" i="45"/>
  <c r="D672" i="45" s="1"/>
  <c r="W672" i="45"/>
  <c r="C673" i="45"/>
  <c r="D673" i="45" s="1"/>
  <c r="AC673" i="45" s="1"/>
  <c r="C674" i="45"/>
  <c r="D674" i="45" s="1"/>
  <c r="V674" i="45" s="1"/>
  <c r="C675" i="45"/>
  <c r="D675" i="45" s="1"/>
  <c r="Y675" i="45" s="1"/>
  <c r="C676" i="45"/>
  <c r="D676" i="45" s="1"/>
  <c r="AA676" i="45" s="1"/>
  <c r="R676" i="45"/>
  <c r="AB676" i="45"/>
  <c r="C677" i="45"/>
  <c r="D677" i="45" s="1"/>
  <c r="C678" i="45"/>
  <c r="D678" i="45"/>
  <c r="C679" i="45"/>
  <c r="D679" i="45" s="1"/>
  <c r="C680" i="45"/>
  <c r="D680" i="45" s="1"/>
  <c r="R680" i="45"/>
  <c r="W680" i="45"/>
  <c r="Z680" i="45"/>
  <c r="C681" i="45"/>
  <c r="D681" i="45" s="1"/>
  <c r="S681" i="45"/>
  <c r="C682" i="45"/>
  <c r="D682" i="45" s="1"/>
  <c r="T682" i="45"/>
  <c r="V682" i="45"/>
  <c r="AD682" i="45"/>
  <c r="C683" i="45"/>
  <c r="D683" i="45"/>
  <c r="V683" i="45" s="1"/>
  <c r="C684" i="45"/>
  <c r="D684" i="45" s="1"/>
  <c r="C685" i="45"/>
  <c r="D685" i="45" s="1"/>
  <c r="C686" i="45"/>
  <c r="D686" i="45" s="1"/>
  <c r="C687" i="45"/>
  <c r="D687" i="45" s="1"/>
  <c r="C688" i="45"/>
  <c r="D688" i="45" s="1"/>
  <c r="R688" i="45"/>
  <c r="Z688" i="45"/>
  <c r="AA688" i="45"/>
  <c r="C689" i="45"/>
  <c r="D689" i="45" s="1"/>
  <c r="X689" i="45" s="1"/>
  <c r="C690" i="45"/>
  <c r="D690" i="45"/>
  <c r="C691" i="45"/>
  <c r="D691" i="45" s="1"/>
  <c r="S691" i="45" s="1"/>
  <c r="C692" i="45"/>
  <c r="D692" i="45" s="1"/>
  <c r="S692" i="45" s="1"/>
  <c r="V692" i="45"/>
  <c r="W692" i="45"/>
  <c r="Z692" i="45"/>
  <c r="AB692" i="45"/>
  <c r="C693" i="45"/>
  <c r="D693" i="45" s="1"/>
  <c r="C694" i="45"/>
  <c r="D694" i="45" s="1"/>
  <c r="C695" i="45"/>
  <c r="D695" i="45"/>
  <c r="C696" i="45"/>
  <c r="D696" i="45" s="1"/>
  <c r="C697" i="45"/>
  <c r="D697" i="45" s="1"/>
  <c r="X697" i="45" s="1"/>
  <c r="C698" i="45"/>
  <c r="D698" i="45"/>
  <c r="C699" i="45"/>
  <c r="D699" i="45"/>
  <c r="C700" i="45"/>
  <c r="D700" i="45" s="1"/>
  <c r="R700" i="45"/>
  <c r="V700" i="45"/>
  <c r="AA700" i="45"/>
  <c r="AB700" i="45"/>
  <c r="C701" i="45"/>
  <c r="D701" i="45" s="1"/>
  <c r="C702" i="45"/>
  <c r="D702" i="45" s="1"/>
  <c r="C703" i="45"/>
  <c r="D703" i="45" s="1"/>
  <c r="C704" i="45"/>
  <c r="D704" i="45" s="1"/>
  <c r="R704" i="45" s="1"/>
  <c r="T704" i="45"/>
  <c r="V704" i="45"/>
  <c r="W704" i="45"/>
  <c r="AA704" i="45"/>
  <c r="AB704" i="45"/>
  <c r="C705" i="45"/>
  <c r="D705" i="45" s="1"/>
  <c r="X705" i="45" s="1"/>
  <c r="C706" i="45"/>
  <c r="D706" i="45" s="1"/>
  <c r="C707" i="45"/>
  <c r="D707" i="45"/>
  <c r="R707" i="45" s="1"/>
  <c r="C708" i="45"/>
  <c r="D708" i="45" s="1"/>
  <c r="S708" i="45"/>
  <c r="Y708" i="45"/>
  <c r="C709" i="45"/>
  <c r="D709" i="45" s="1"/>
  <c r="T709" i="45"/>
  <c r="AB709" i="45"/>
  <c r="C710" i="45"/>
  <c r="D710" i="45" s="1"/>
  <c r="C711" i="45"/>
  <c r="D711" i="45" s="1"/>
  <c r="R711" i="45" s="1"/>
  <c r="C712" i="45"/>
  <c r="D712" i="45"/>
  <c r="C713" i="45"/>
  <c r="D713" i="45" s="1"/>
  <c r="X713" i="45" s="1"/>
  <c r="T713" i="45"/>
  <c r="C714" i="45"/>
  <c r="D714" i="45" s="1"/>
  <c r="C715" i="45"/>
  <c r="D715" i="45" s="1"/>
  <c r="AD715" i="45" s="1"/>
  <c r="C716" i="45"/>
  <c r="D716" i="45" s="1"/>
  <c r="C717" i="45"/>
  <c r="D717" i="45" s="1"/>
  <c r="C718" i="45"/>
  <c r="D718" i="45" s="1"/>
  <c r="C719" i="45"/>
  <c r="D719" i="45" s="1"/>
  <c r="R719" i="45" s="1"/>
  <c r="C720" i="45"/>
  <c r="D720" i="45"/>
  <c r="C721" i="45"/>
  <c r="D721" i="45" s="1"/>
  <c r="X721" i="45" s="1"/>
  <c r="T721" i="45"/>
  <c r="C722" i="45"/>
  <c r="D722" i="45" s="1"/>
  <c r="C723" i="45"/>
  <c r="D723" i="45" s="1"/>
  <c r="AD723" i="45" s="1"/>
  <c r="C724" i="45"/>
  <c r="D724" i="45"/>
  <c r="AA724" i="45"/>
  <c r="C725" i="45"/>
  <c r="D725" i="45" s="1"/>
  <c r="C726" i="45"/>
  <c r="D726" i="45" s="1"/>
  <c r="C727" i="45"/>
  <c r="D727" i="45" s="1"/>
  <c r="V727" i="45"/>
  <c r="C728" i="45"/>
  <c r="D728" i="45" s="1"/>
  <c r="C729" i="45"/>
  <c r="D729" i="45" s="1"/>
  <c r="X729" i="45" s="1"/>
  <c r="C730" i="45"/>
  <c r="D730" i="45" s="1"/>
  <c r="C731" i="45"/>
  <c r="D731" i="45" s="1"/>
  <c r="AD731" i="45" s="1"/>
  <c r="C732" i="45"/>
  <c r="D732" i="45" s="1"/>
  <c r="C733" i="45"/>
  <c r="D733" i="45" s="1"/>
  <c r="X733" i="45" s="1"/>
  <c r="AB733" i="45"/>
  <c r="C734" i="45"/>
  <c r="D734" i="45"/>
  <c r="U734" i="45" s="1"/>
  <c r="Y734" i="45"/>
  <c r="C735" i="45"/>
  <c r="D735" i="45" s="1"/>
  <c r="C736" i="45"/>
  <c r="D736" i="45"/>
  <c r="C737" i="45"/>
  <c r="D737" i="45" s="1"/>
  <c r="X737" i="45" s="1"/>
  <c r="T737" i="45"/>
  <c r="C738" i="45"/>
  <c r="D738" i="45" s="1"/>
  <c r="C739" i="45"/>
  <c r="D739" i="45" s="1"/>
  <c r="AD739" i="45" s="1"/>
  <c r="C740" i="45"/>
  <c r="D740" i="45" s="1"/>
  <c r="C741" i="45"/>
  <c r="D741" i="45" s="1"/>
  <c r="X741" i="45" s="1"/>
  <c r="C742" i="45"/>
  <c r="D742" i="45"/>
  <c r="AC742" i="45" s="1"/>
  <c r="C743" i="45"/>
  <c r="D743" i="45" s="1"/>
  <c r="Z743" i="45" s="1"/>
  <c r="AD743" i="45"/>
  <c r="C744" i="45"/>
  <c r="D744" i="45"/>
  <c r="T744" i="45" s="1"/>
  <c r="U744" i="45"/>
  <c r="Y744" i="45"/>
  <c r="C745" i="45"/>
  <c r="D745" i="45" s="1"/>
  <c r="X745" i="45" s="1"/>
  <c r="T745" i="45"/>
  <c r="C746" i="45"/>
  <c r="D746" i="45" s="1"/>
  <c r="C747" i="45"/>
  <c r="D747" i="45" s="1"/>
  <c r="AD747" i="45" s="1"/>
  <c r="C748" i="45"/>
  <c r="D748" i="45" s="1"/>
  <c r="C749" i="45"/>
  <c r="D749" i="45" s="1"/>
  <c r="C750" i="45"/>
  <c r="D750" i="45" s="1"/>
  <c r="C751" i="45"/>
  <c r="D751" i="45" s="1"/>
  <c r="C752" i="45"/>
  <c r="D752" i="45" s="1"/>
  <c r="C753" i="45"/>
  <c r="D753" i="45" s="1"/>
  <c r="X753" i="45"/>
  <c r="C754" i="45"/>
  <c r="D754" i="45"/>
  <c r="AC754" i="45" s="1"/>
  <c r="C755" i="45"/>
  <c r="D755" i="45" s="1"/>
  <c r="X755" i="45" s="1"/>
  <c r="C756" i="45"/>
  <c r="D756" i="45"/>
  <c r="W756" i="45" s="1"/>
  <c r="Y756" i="45"/>
  <c r="C757" i="45"/>
  <c r="D757" i="45" s="1"/>
  <c r="X757" i="45" s="1"/>
  <c r="C758" i="45"/>
  <c r="D758" i="45"/>
  <c r="AC758" i="45" s="1"/>
  <c r="C759" i="45"/>
  <c r="D759" i="45" s="1"/>
  <c r="C760" i="45"/>
  <c r="D760" i="45"/>
  <c r="U760" i="45" s="1"/>
  <c r="W760" i="45"/>
  <c r="AC760" i="45"/>
  <c r="C761" i="45"/>
  <c r="D761" i="45" s="1"/>
  <c r="C762" i="45"/>
  <c r="D762" i="45" s="1"/>
  <c r="C763" i="45"/>
  <c r="D763" i="45" s="1"/>
  <c r="C764" i="45"/>
  <c r="D764" i="45" s="1"/>
  <c r="C765" i="45"/>
  <c r="D765" i="45" s="1"/>
  <c r="C766" i="45"/>
  <c r="D766" i="45" s="1"/>
  <c r="C767" i="45"/>
  <c r="D767" i="45" s="1"/>
  <c r="C768" i="45"/>
  <c r="D768" i="45"/>
  <c r="C769" i="45"/>
  <c r="D769" i="45" s="1"/>
  <c r="C770" i="45"/>
  <c r="D770" i="45" s="1"/>
  <c r="C771" i="45"/>
  <c r="D771" i="45" s="1"/>
  <c r="C772" i="45"/>
  <c r="D772" i="45"/>
  <c r="Y772" i="45" s="1"/>
  <c r="AC772" i="45"/>
  <c r="C773" i="45"/>
  <c r="D773" i="45" s="1"/>
  <c r="C774" i="45"/>
  <c r="D774" i="45" s="1"/>
  <c r="C775" i="45"/>
  <c r="D775" i="45" s="1"/>
  <c r="C776" i="45"/>
  <c r="D776" i="45"/>
  <c r="C777" i="45"/>
  <c r="D777" i="45" s="1"/>
  <c r="C778" i="45"/>
  <c r="D778" i="45" s="1"/>
  <c r="C779" i="45"/>
  <c r="D779" i="45" s="1"/>
  <c r="R779" i="45"/>
  <c r="V779" i="45"/>
  <c r="X779" i="45"/>
  <c r="Z779" i="45"/>
  <c r="AD779" i="45"/>
  <c r="C780" i="45"/>
  <c r="D780" i="45"/>
  <c r="U780" i="45" s="1"/>
  <c r="C781" i="45"/>
  <c r="D781" i="45" s="1"/>
  <c r="Z781" i="45" s="1"/>
  <c r="AD781" i="45"/>
  <c r="C782" i="45"/>
  <c r="D782" i="45"/>
  <c r="AC782" i="45"/>
  <c r="C783" i="45"/>
  <c r="D783" i="45" s="1"/>
  <c r="R783" i="45"/>
  <c r="C784" i="45"/>
  <c r="D784" i="45" s="1"/>
  <c r="C785" i="45"/>
  <c r="D785" i="45" s="1"/>
  <c r="C786" i="45"/>
  <c r="D786" i="45"/>
  <c r="Y786" i="45" s="1"/>
  <c r="C787" i="45"/>
  <c r="D787" i="45" s="1"/>
  <c r="Z787" i="45" s="1"/>
  <c r="R787" i="45"/>
  <c r="V787" i="45"/>
  <c r="AD787" i="45"/>
  <c r="C788" i="45"/>
  <c r="D788" i="45"/>
  <c r="W788" i="45" s="1"/>
  <c r="C789" i="45"/>
  <c r="D789" i="45" s="1"/>
  <c r="Z789" i="45" s="1"/>
  <c r="AD789" i="45"/>
  <c r="C790" i="45"/>
  <c r="D790" i="45"/>
  <c r="Y790" i="45" s="1"/>
  <c r="U790" i="45"/>
  <c r="W790" i="45"/>
  <c r="C791" i="45"/>
  <c r="D791" i="45" s="1"/>
  <c r="V791" i="45" s="1"/>
  <c r="R791" i="45"/>
  <c r="AD791" i="45"/>
  <c r="C792" i="45"/>
  <c r="D792" i="45" s="1"/>
  <c r="C793" i="45"/>
  <c r="D793" i="45" s="1"/>
  <c r="Z793" i="45" s="1"/>
  <c r="R793" i="45"/>
  <c r="V793" i="45"/>
  <c r="C794" i="45"/>
  <c r="D794" i="45"/>
  <c r="Y794" i="45" s="1"/>
  <c r="AC794" i="45"/>
  <c r="C795" i="45"/>
  <c r="D795" i="45" s="1"/>
  <c r="R795" i="45"/>
  <c r="V795" i="45"/>
  <c r="Z795" i="45"/>
  <c r="AD795" i="45"/>
  <c r="C796" i="45"/>
  <c r="D796" i="45"/>
  <c r="W796" i="45" s="1"/>
  <c r="U796" i="45"/>
  <c r="C797" i="45"/>
  <c r="D797" i="45" s="1"/>
  <c r="Z797" i="45" s="1"/>
  <c r="AD797" i="45"/>
  <c r="C798" i="45"/>
  <c r="D798" i="45" s="1"/>
  <c r="C799" i="45"/>
  <c r="D799" i="45" s="1"/>
  <c r="V799" i="45" s="1"/>
  <c r="R799" i="45"/>
  <c r="AD799" i="45"/>
  <c r="C800" i="45"/>
  <c r="D800" i="45" s="1"/>
  <c r="C801" i="45"/>
  <c r="D801" i="45" s="1"/>
  <c r="Z801" i="45" s="1"/>
  <c r="R801" i="45"/>
  <c r="V801" i="45"/>
  <c r="AD801" i="45"/>
  <c r="C802" i="45"/>
  <c r="D802" i="45"/>
  <c r="Y802" i="45" s="1"/>
  <c r="AC802" i="45"/>
  <c r="C803" i="45"/>
  <c r="D803" i="45" s="1"/>
  <c r="R803" i="45" s="1"/>
  <c r="C804" i="45"/>
  <c r="D804" i="45"/>
  <c r="W804" i="45" s="1"/>
  <c r="U804" i="45"/>
  <c r="AC804" i="45"/>
  <c r="C805" i="45"/>
  <c r="D805" i="45" s="1"/>
  <c r="Z805" i="45" s="1"/>
  <c r="AD805" i="45"/>
  <c r="C806" i="45"/>
  <c r="D806" i="45"/>
  <c r="Y806" i="45" s="1"/>
  <c r="C807" i="45"/>
  <c r="D807" i="45" s="1"/>
  <c r="V807" i="45" s="1"/>
  <c r="C808" i="45"/>
  <c r="D808" i="45" s="1"/>
  <c r="C809" i="45"/>
  <c r="D809" i="45" s="1"/>
  <c r="Z809" i="45" s="1"/>
  <c r="C810" i="45"/>
  <c r="D810" i="45" s="1"/>
  <c r="C811" i="45"/>
  <c r="D811" i="45" s="1"/>
  <c r="V811" i="45" s="1"/>
  <c r="R811" i="45"/>
  <c r="C812" i="45"/>
  <c r="D812" i="45" s="1"/>
  <c r="C813" i="45"/>
  <c r="D813" i="45" s="1"/>
  <c r="Z813" i="45" s="1"/>
  <c r="C814" i="45"/>
  <c r="D814" i="45"/>
  <c r="Y814" i="45" s="1"/>
  <c r="U814" i="45"/>
  <c r="C815" i="45"/>
  <c r="D815" i="45" s="1"/>
  <c r="V815" i="45" s="1"/>
  <c r="R815" i="45"/>
  <c r="C816" i="45"/>
  <c r="D816" i="45" s="1"/>
  <c r="C817" i="45"/>
  <c r="D817" i="45" s="1"/>
  <c r="Z817" i="45" s="1"/>
  <c r="R817" i="45"/>
  <c r="C818" i="45"/>
  <c r="D818" i="45"/>
  <c r="Y818" i="45" s="1"/>
  <c r="C819" i="45"/>
  <c r="D819" i="45" s="1"/>
  <c r="Z819" i="45" s="1"/>
  <c r="R819" i="45"/>
  <c r="V819" i="45"/>
  <c r="AD819" i="45"/>
  <c r="C820" i="45"/>
  <c r="D820" i="45"/>
  <c r="W820" i="45" s="1"/>
  <c r="C821" i="45"/>
  <c r="D821" i="45" s="1"/>
  <c r="Z821" i="45" s="1"/>
  <c r="AD821" i="45"/>
  <c r="C822" i="45"/>
  <c r="D822" i="45"/>
  <c r="Y822" i="45" s="1"/>
  <c r="U822" i="45"/>
  <c r="W822" i="45"/>
  <c r="C823" i="45"/>
  <c r="D823" i="45" s="1"/>
  <c r="V823" i="45" s="1"/>
  <c r="R823" i="45"/>
  <c r="AD823" i="45"/>
  <c r="C824" i="45"/>
  <c r="D824" i="45" s="1"/>
  <c r="C825" i="45"/>
  <c r="D825" i="45" s="1"/>
  <c r="Z825" i="45" s="1"/>
  <c r="R825" i="45"/>
  <c r="V825" i="45"/>
  <c r="C826" i="45"/>
  <c r="D826" i="45"/>
  <c r="Y826" i="45" s="1"/>
  <c r="AC826" i="45"/>
  <c r="C827" i="45"/>
  <c r="D827" i="45" s="1"/>
  <c r="R827" i="45"/>
  <c r="V827" i="45"/>
  <c r="Z827" i="45"/>
  <c r="AD827" i="45"/>
  <c r="C828" i="45"/>
  <c r="D828" i="45"/>
  <c r="W828" i="45" s="1"/>
  <c r="U828" i="45"/>
  <c r="C829" i="45"/>
  <c r="D829" i="45" s="1"/>
  <c r="Z829" i="45" s="1"/>
  <c r="C830" i="45"/>
  <c r="D830" i="45" s="1"/>
  <c r="C831" i="45"/>
  <c r="D831" i="45" s="1"/>
  <c r="R831" i="45" s="1"/>
  <c r="C832" i="45"/>
  <c r="D832" i="45"/>
  <c r="Y832" i="45" s="1"/>
  <c r="C833" i="45"/>
  <c r="D833" i="45" s="1"/>
  <c r="AD833" i="45" s="1"/>
  <c r="R833" i="45"/>
  <c r="V833" i="45"/>
  <c r="C834" i="45"/>
  <c r="D834" i="45"/>
  <c r="U834" i="45" s="1"/>
  <c r="W834" i="45"/>
  <c r="C835" i="45"/>
  <c r="D835" i="45" s="1"/>
  <c r="Z835" i="45" s="1"/>
  <c r="R835" i="45"/>
  <c r="C836" i="45"/>
  <c r="D836" i="45" s="1"/>
  <c r="C837" i="45"/>
  <c r="D837" i="45" s="1"/>
  <c r="R837" i="45" s="1"/>
  <c r="V837" i="45"/>
  <c r="C838" i="45"/>
  <c r="D838" i="45" s="1"/>
  <c r="C839" i="45"/>
  <c r="D839" i="45" s="1"/>
  <c r="Z839" i="45" s="1"/>
  <c r="R839" i="45"/>
  <c r="C840" i="45"/>
  <c r="D840" i="45"/>
  <c r="Y840" i="45" s="1"/>
  <c r="AC840" i="45"/>
  <c r="C841" i="45"/>
  <c r="D841" i="45" s="1"/>
  <c r="R841" i="45" s="1"/>
  <c r="C842" i="45"/>
  <c r="D842" i="45" s="1"/>
  <c r="C843" i="45"/>
  <c r="D843" i="45" s="1"/>
  <c r="Z843" i="45" s="1"/>
  <c r="C844" i="45"/>
  <c r="D844" i="45"/>
  <c r="Y844" i="45" s="1"/>
  <c r="AA844" i="45"/>
  <c r="C845" i="45"/>
  <c r="D845" i="45" s="1"/>
  <c r="X845" i="45"/>
  <c r="C846" i="45"/>
  <c r="D846" i="45" s="1"/>
  <c r="C847" i="45"/>
  <c r="D847" i="45" s="1"/>
  <c r="X847" i="45" s="1"/>
  <c r="C848" i="45"/>
  <c r="D848" i="45"/>
  <c r="S848" i="45" s="1"/>
  <c r="W848" i="45"/>
  <c r="C849" i="45"/>
  <c r="D849" i="45" s="1"/>
  <c r="C850" i="45"/>
  <c r="D850" i="45"/>
  <c r="S850" i="45" s="1"/>
  <c r="AB850" i="45"/>
  <c r="C851" i="45"/>
  <c r="D851" i="45" s="1"/>
  <c r="C852" i="45"/>
  <c r="D852" i="45" s="1"/>
  <c r="C853" i="45"/>
  <c r="D853" i="45" s="1"/>
  <c r="V853" i="45" s="1"/>
  <c r="S853" i="45"/>
  <c r="W853" i="45"/>
  <c r="AD853" i="45"/>
  <c r="C854" i="45"/>
  <c r="D854" i="45" s="1"/>
  <c r="C855" i="45"/>
  <c r="D855" i="45" s="1"/>
  <c r="C856" i="45"/>
  <c r="D856" i="45"/>
  <c r="U856" i="45" s="1"/>
  <c r="R856" i="45"/>
  <c r="S856" i="45"/>
  <c r="W856" i="45"/>
  <c r="Y856" i="45"/>
  <c r="AA856" i="45"/>
  <c r="AD856" i="45"/>
  <c r="C857" i="45"/>
  <c r="D857" i="45" s="1"/>
  <c r="R857" i="45" s="1"/>
  <c r="T857" i="45"/>
  <c r="AA857" i="45"/>
  <c r="C858" i="45"/>
  <c r="D858" i="45" s="1"/>
  <c r="C859" i="45"/>
  <c r="D859" i="45" s="1"/>
  <c r="C860" i="45"/>
  <c r="D860" i="45" s="1"/>
  <c r="C861" i="45"/>
  <c r="D861" i="45" s="1"/>
  <c r="C862" i="45"/>
  <c r="D862" i="45" s="1"/>
  <c r="X862" i="45" s="1"/>
  <c r="C863" i="45"/>
  <c r="D863" i="45" s="1"/>
  <c r="C864" i="45"/>
  <c r="D864" i="45" s="1"/>
  <c r="S864" i="45" s="1"/>
  <c r="C865" i="45"/>
  <c r="D865" i="45" s="1"/>
  <c r="R865" i="45" s="1"/>
  <c r="C866" i="45"/>
  <c r="D866" i="45" s="1"/>
  <c r="C867" i="45"/>
  <c r="D867" i="45" s="1"/>
  <c r="C868" i="45"/>
  <c r="D868" i="45"/>
  <c r="C869" i="45"/>
  <c r="D869" i="45" s="1"/>
  <c r="R869" i="45" s="1"/>
  <c r="C870" i="45"/>
  <c r="D870" i="45" s="1"/>
  <c r="T870" i="45"/>
  <c r="W870" i="45"/>
  <c r="AC870" i="45"/>
  <c r="C871" i="45"/>
  <c r="D871" i="45" s="1"/>
  <c r="C872" i="45"/>
  <c r="D872" i="45"/>
  <c r="V872" i="45" s="1"/>
  <c r="R872" i="45"/>
  <c r="AA872" i="45"/>
  <c r="AC872" i="45"/>
  <c r="C873" i="45"/>
  <c r="D873" i="45" s="1"/>
  <c r="R873" i="45" s="1"/>
  <c r="T873" i="45"/>
  <c r="V873" i="45"/>
  <c r="Z873" i="45"/>
  <c r="AA873" i="45"/>
  <c r="C874" i="45"/>
  <c r="D874" i="45" s="1"/>
  <c r="C875" i="45"/>
  <c r="D875" i="45" s="1"/>
  <c r="V875" i="45" s="1"/>
  <c r="AB875" i="45"/>
  <c r="C876" i="45"/>
  <c r="D876" i="45" s="1"/>
  <c r="V876" i="45" s="1"/>
  <c r="AA876" i="45"/>
  <c r="C877" i="45"/>
  <c r="D877" i="45" s="1"/>
  <c r="W877" i="45" s="1"/>
  <c r="X877" i="45"/>
  <c r="C878" i="45"/>
  <c r="D878" i="45" s="1"/>
  <c r="C879" i="45"/>
  <c r="D879" i="45" s="1"/>
  <c r="C880" i="45"/>
  <c r="D880" i="45" s="1"/>
  <c r="W880" i="45" s="1"/>
  <c r="R880" i="45"/>
  <c r="C881" i="45"/>
  <c r="D881" i="45" s="1"/>
  <c r="V881" i="45" s="1"/>
  <c r="C882" i="45"/>
  <c r="D882" i="45" s="1"/>
  <c r="C883" i="45"/>
  <c r="D883" i="45" s="1"/>
  <c r="C884" i="45"/>
  <c r="D884" i="45" s="1"/>
  <c r="C885" i="45"/>
  <c r="D885" i="45" s="1"/>
  <c r="R885" i="45" s="1"/>
  <c r="C886" i="45"/>
  <c r="D886" i="45" s="1"/>
  <c r="C887" i="45"/>
  <c r="D887" i="45" s="1"/>
  <c r="C888" i="45"/>
  <c r="D888" i="45"/>
  <c r="W888" i="45" s="1"/>
  <c r="R888" i="45"/>
  <c r="AD888" i="45"/>
  <c r="C889" i="45"/>
  <c r="D889" i="45" s="1"/>
  <c r="R889" i="45" s="1"/>
  <c r="C890" i="45"/>
  <c r="D890" i="45" s="1"/>
  <c r="C891" i="45"/>
  <c r="D891" i="45"/>
  <c r="V891" i="45" s="1"/>
  <c r="AB891" i="45"/>
  <c r="C892" i="45"/>
  <c r="D892" i="45" s="1"/>
  <c r="C893" i="45"/>
  <c r="D893" i="45" s="1"/>
  <c r="V893" i="45" s="1"/>
  <c r="W893" i="45"/>
  <c r="AD893" i="45"/>
  <c r="C894" i="45"/>
  <c r="D894" i="45" s="1"/>
  <c r="C895" i="45"/>
  <c r="D895" i="45" s="1"/>
  <c r="C896" i="45"/>
  <c r="D896" i="45" s="1"/>
  <c r="C897" i="45"/>
  <c r="D897" i="45" s="1"/>
  <c r="R897" i="45" s="1"/>
  <c r="C898" i="45"/>
  <c r="D898" i="45" s="1"/>
  <c r="C899" i="45"/>
  <c r="D899" i="45" s="1"/>
  <c r="U899" i="45" s="1"/>
  <c r="C900" i="45"/>
  <c r="D900" i="45"/>
  <c r="U900" i="45" s="1"/>
  <c r="C901" i="45"/>
  <c r="D901" i="45" s="1"/>
  <c r="R901" i="45" s="1"/>
  <c r="C902" i="45"/>
  <c r="D902" i="45"/>
  <c r="S902" i="45" s="1"/>
  <c r="X902" i="45"/>
  <c r="C903" i="45"/>
  <c r="D903" i="45" s="1"/>
  <c r="C904" i="45"/>
  <c r="D904" i="45" s="1"/>
  <c r="C905" i="45"/>
  <c r="D905" i="45" s="1"/>
  <c r="R905" i="45" s="1"/>
  <c r="AA905" i="45"/>
  <c r="C906" i="45"/>
  <c r="D906" i="45" s="1"/>
  <c r="C907" i="45"/>
  <c r="D907" i="45"/>
  <c r="AB907" i="45" s="1"/>
  <c r="V907" i="45"/>
  <c r="C908" i="45"/>
  <c r="D908" i="45"/>
  <c r="AA908" i="45" s="1"/>
  <c r="V908" i="45"/>
  <c r="C909" i="45"/>
  <c r="D909" i="45" s="1"/>
  <c r="W909" i="45" s="1"/>
  <c r="C910" i="45"/>
  <c r="D910" i="45"/>
  <c r="W910" i="45" s="1"/>
  <c r="S910" i="45"/>
  <c r="AB910" i="45"/>
  <c r="C911" i="45"/>
  <c r="D911" i="45" s="1"/>
  <c r="C912" i="45"/>
  <c r="D912" i="45" s="1"/>
  <c r="C913" i="45"/>
  <c r="D913" i="45" s="1"/>
  <c r="R913" i="45" s="1"/>
  <c r="AA913" i="45"/>
  <c r="C914" i="45"/>
  <c r="D914" i="45" s="1"/>
  <c r="C915" i="45"/>
  <c r="D915" i="45"/>
  <c r="AB915" i="45" s="1"/>
  <c r="V915" i="45"/>
  <c r="C916" i="45"/>
  <c r="D916" i="45" s="1"/>
  <c r="C917" i="45"/>
  <c r="D917" i="45" s="1"/>
  <c r="S917" i="45" s="1"/>
  <c r="W917" i="45"/>
  <c r="C918" i="45"/>
  <c r="D918" i="45"/>
  <c r="S918" i="45" s="1"/>
  <c r="T918" i="45"/>
  <c r="C919" i="45"/>
  <c r="D919" i="45" s="1"/>
  <c r="C920" i="45"/>
  <c r="D920" i="45" s="1"/>
  <c r="C921" i="45"/>
  <c r="D921" i="45" s="1"/>
  <c r="R921" i="45" s="1"/>
  <c r="AA921" i="45"/>
  <c r="C922" i="45"/>
  <c r="D922" i="45" s="1"/>
  <c r="C923" i="45"/>
  <c r="D923" i="45" s="1"/>
  <c r="C924" i="45"/>
  <c r="D924" i="45" s="1"/>
  <c r="S924" i="45" s="1"/>
  <c r="C925" i="45"/>
  <c r="D925" i="45" s="1"/>
  <c r="V925" i="45" s="1"/>
  <c r="W925" i="45"/>
  <c r="AD925" i="45"/>
  <c r="C926" i="45"/>
  <c r="D926" i="45" s="1"/>
  <c r="C927" i="45"/>
  <c r="D927" i="45" s="1"/>
  <c r="C928" i="45"/>
  <c r="D928" i="45"/>
  <c r="U928" i="45" s="1"/>
  <c r="S928" i="45"/>
  <c r="AA928" i="45"/>
  <c r="AD928" i="45"/>
  <c r="C929" i="45"/>
  <c r="D929" i="45" s="1"/>
  <c r="R929" i="45" s="1"/>
  <c r="Z929" i="45"/>
  <c r="AA929" i="45"/>
  <c r="C930" i="45"/>
  <c r="D930" i="45" s="1"/>
  <c r="C931" i="45"/>
  <c r="D931" i="45" s="1"/>
  <c r="C932" i="45"/>
  <c r="D932" i="45" s="1"/>
  <c r="C933" i="45"/>
  <c r="D933" i="45" s="1"/>
  <c r="S933" i="45" s="1"/>
  <c r="W933" i="45"/>
  <c r="C934" i="45"/>
  <c r="D934" i="45" s="1"/>
  <c r="C935" i="45"/>
  <c r="D935" i="45" s="1"/>
  <c r="C936" i="45"/>
  <c r="D936" i="45" s="1"/>
  <c r="C937" i="45"/>
  <c r="D937" i="45" s="1"/>
  <c r="R937" i="45" s="1"/>
  <c r="C938" i="45"/>
  <c r="D938" i="45" s="1"/>
  <c r="C939" i="45"/>
  <c r="D939" i="45" s="1"/>
  <c r="C940" i="45"/>
  <c r="D940" i="45" s="1"/>
  <c r="C941" i="45"/>
  <c r="D941" i="45" s="1"/>
  <c r="R941" i="45" s="1"/>
  <c r="W941" i="45"/>
  <c r="AD941" i="45"/>
  <c r="C942" i="45"/>
  <c r="D942" i="45"/>
  <c r="W942" i="45" s="1"/>
  <c r="S942" i="45"/>
  <c r="T942" i="45"/>
  <c r="Y942" i="45"/>
  <c r="AB942" i="45"/>
  <c r="C943" i="45"/>
  <c r="D943" i="45" s="1"/>
  <c r="C944" i="45"/>
  <c r="D944" i="45" s="1"/>
  <c r="C945" i="45"/>
  <c r="D945" i="45" s="1"/>
  <c r="R945" i="45" s="1"/>
  <c r="AA945" i="45"/>
  <c r="C946" i="45"/>
  <c r="D946" i="45" s="1"/>
  <c r="C947" i="45"/>
  <c r="D947" i="45"/>
  <c r="V947" i="45"/>
  <c r="AB947" i="45"/>
  <c r="C948" i="45"/>
  <c r="D948" i="45" s="1"/>
  <c r="C949" i="45"/>
  <c r="D949" i="45" s="1"/>
  <c r="R949" i="45" s="1"/>
  <c r="S949" i="45"/>
  <c r="W949" i="45"/>
  <c r="AD949" i="45"/>
  <c r="C950" i="45"/>
  <c r="D950" i="45" s="1"/>
  <c r="C951" i="45"/>
  <c r="D951" i="45" s="1"/>
  <c r="C952" i="45"/>
  <c r="D952" i="45"/>
  <c r="S952" i="45" s="1"/>
  <c r="R952" i="45"/>
  <c r="V952" i="45"/>
  <c r="Y952" i="45"/>
  <c r="AA952" i="45"/>
  <c r="AC952" i="45"/>
  <c r="C953" i="45"/>
  <c r="D953" i="45" s="1"/>
  <c r="R953" i="45" s="1"/>
  <c r="T953" i="45"/>
  <c r="V953" i="45"/>
  <c r="AA953" i="45"/>
  <c r="C954" i="45"/>
  <c r="D954" i="45" s="1"/>
  <c r="C955" i="45"/>
  <c r="D955" i="45" s="1"/>
  <c r="C956" i="45"/>
  <c r="D956" i="45" s="1"/>
  <c r="C957" i="45"/>
  <c r="D957" i="45" s="1"/>
  <c r="R957" i="45" s="1"/>
  <c r="X957" i="45"/>
  <c r="C958" i="45"/>
  <c r="D958" i="45" s="1"/>
  <c r="C959" i="45"/>
  <c r="D959" i="45" s="1"/>
  <c r="C960" i="45"/>
  <c r="D960" i="45" s="1"/>
  <c r="C961" i="45"/>
  <c r="D961" i="45" s="1"/>
  <c r="R961" i="45" s="1"/>
  <c r="V961" i="45"/>
  <c r="Z961" i="45"/>
  <c r="AA961" i="45"/>
  <c r="C962" i="45"/>
  <c r="D962" i="45" s="1"/>
  <c r="C963" i="45"/>
  <c r="D963" i="45"/>
  <c r="V963" i="45" s="1"/>
  <c r="C964" i="45"/>
  <c r="D964" i="45" s="1"/>
  <c r="V964" i="45" s="1"/>
  <c r="C965" i="45"/>
  <c r="D965" i="45" s="1"/>
  <c r="V965" i="45" s="1"/>
  <c r="X965" i="45"/>
  <c r="C966" i="45"/>
  <c r="D966" i="45" s="1"/>
  <c r="C967" i="45"/>
  <c r="D967" i="45" s="1"/>
  <c r="C968" i="45"/>
  <c r="D968" i="45" s="1"/>
  <c r="C969" i="45"/>
  <c r="D969" i="45" s="1"/>
  <c r="R969" i="45" s="1"/>
  <c r="AA969" i="45"/>
  <c r="C970" i="45"/>
  <c r="D970" i="45" s="1"/>
  <c r="C971" i="45"/>
  <c r="D971" i="45" s="1"/>
  <c r="C972" i="45"/>
  <c r="D972" i="45"/>
  <c r="AA972" i="45" s="1"/>
  <c r="C973" i="45"/>
  <c r="D973" i="45" s="1"/>
  <c r="V973" i="45" s="1"/>
  <c r="R973" i="45"/>
  <c r="S973" i="45"/>
  <c r="AD973" i="45"/>
  <c r="C974" i="45"/>
  <c r="D974" i="45" s="1"/>
  <c r="C975" i="45"/>
  <c r="D975" i="45" s="1"/>
  <c r="C976" i="45"/>
  <c r="D976" i="45" s="1"/>
  <c r="C977" i="45"/>
  <c r="D977" i="45" s="1"/>
  <c r="R977" i="45" s="1"/>
  <c r="AA977" i="45"/>
  <c r="C978" i="45"/>
  <c r="D978" i="45" s="1"/>
  <c r="C979" i="45"/>
  <c r="D979" i="45" s="1"/>
  <c r="C980" i="45"/>
  <c r="D980" i="45" s="1"/>
  <c r="C981" i="45"/>
  <c r="D981" i="45" s="1"/>
  <c r="V981" i="45" s="1"/>
  <c r="C982" i="45"/>
  <c r="D982" i="45" s="1"/>
  <c r="C983" i="45"/>
  <c r="D983" i="45" s="1"/>
  <c r="C984" i="45"/>
  <c r="D984" i="45"/>
  <c r="U984" i="45" s="1"/>
  <c r="W984" i="45"/>
  <c r="AD984" i="45"/>
  <c r="C985" i="45"/>
  <c r="D985" i="45" s="1"/>
  <c r="R985" i="45" s="1"/>
  <c r="AA985" i="45"/>
  <c r="C986" i="45"/>
  <c r="D986" i="45" s="1"/>
  <c r="C987" i="45"/>
  <c r="D987" i="45" s="1"/>
  <c r="C988" i="45"/>
  <c r="D988" i="45" s="1"/>
  <c r="C989" i="45"/>
  <c r="D989" i="45" s="1"/>
  <c r="R989" i="45" s="1"/>
  <c r="W989" i="45"/>
  <c r="AD989" i="45"/>
  <c r="C990" i="45"/>
  <c r="D990" i="45" s="1"/>
  <c r="C991" i="45"/>
  <c r="D991" i="45" s="1"/>
  <c r="C992" i="45"/>
  <c r="D992" i="45"/>
  <c r="R992" i="45" s="1"/>
  <c r="C993" i="45"/>
  <c r="D993" i="45" s="1"/>
  <c r="R993" i="45" s="1"/>
  <c r="T993" i="45"/>
  <c r="C994" i="45"/>
  <c r="D994" i="45" s="1"/>
  <c r="C995" i="45"/>
  <c r="D995" i="45" s="1"/>
  <c r="C996" i="45"/>
  <c r="D996" i="45" s="1"/>
  <c r="C997" i="45"/>
  <c r="D997" i="45" s="1"/>
  <c r="R997" i="45" s="1"/>
  <c r="C998" i="45"/>
  <c r="D998" i="45" s="1"/>
  <c r="C999" i="45"/>
  <c r="D999" i="45" s="1"/>
  <c r="C1000" i="45"/>
  <c r="D1000" i="45" s="1"/>
  <c r="C1001" i="45"/>
  <c r="D1001" i="45" s="1"/>
  <c r="R1001" i="45" s="1"/>
  <c r="C1002" i="45"/>
  <c r="D1002" i="45" s="1"/>
  <c r="S279" i="45" l="1"/>
  <c r="U279" i="45"/>
  <c r="AC279" i="45"/>
  <c r="AA279" i="45"/>
  <c r="AB971" i="45"/>
  <c r="V971" i="45"/>
  <c r="S936" i="45"/>
  <c r="V936" i="45"/>
  <c r="AA936" i="45"/>
  <c r="AC886" i="45"/>
  <c r="T886" i="45"/>
  <c r="AB886" i="45"/>
  <c r="W812" i="45"/>
  <c r="U812" i="45"/>
  <c r="AC812" i="45"/>
  <c r="V980" i="45"/>
  <c r="AA980" i="45"/>
  <c r="T966" i="45"/>
  <c r="X966" i="45"/>
  <c r="Y836" i="45"/>
  <c r="AC836" i="45"/>
  <c r="T716" i="45"/>
  <c r="S716" i="45"/>
  <c r="Y716" i="45"/>
  <c r="AA716" i="45"/>
  <c r="Y810" i="45"/>
  <c r="AC810" i="45"/>
  <c r="Y798" i="45"/>
  <c r="U798" i="45"/>
  <c r="W798" i="45"/>
  <c r="AC798" i="45"/>
  <c r="U718" i="45"/>
  <c r="Y718" i="45"/>
  <c r="W974" i="45"/>
  <c r="Y974" i="45"/>
  <c r="S974" i="45"/>
  <c r="AB974" i="45"/>
  <c r="T974" i="45"/>
  <c r="X974" i="45"/>
  <c r="V979" i="45"/>
  <c r="AB979" i="45"/>
  <c r="S958" i="45"/>
  <c r="X958" i="45"/>
  <c r="AB923" i="45"/>
  <c r="V923" i="45"/>
  <c r="AD981" i="45"/>
  <c r="AB909" i="45"/>
  <c r="AA889" i="45"/>
  <c r="T736" i="45"/>
  <c r="Y736" i="45"/>
  <c r="R699" i="45"/>
  <c r="AA699" i="45"/>
  <c r="AD699" i="45"/>
  <c r="R542" i="45"/>
  <c r="X542" i="45"/>
  <c r="U503" i="45"/>
  <c r="R503" i="45"/>
  <c r="Y503" i="45"/>
  <c r="AD503" i="45"/>
  <c r="T503" i="45"/>
  <c r="Z503" i="45"/>
  <c r="R431" i="45"/>
  <c r="V431" i="45"/>
  <c r="Z431" i="45"/>
  <c r="R367" i="45"/>
  <c r="V367" i="45"/>
  <c r="Z367" i="45"/>
  <c r="Z359" i="45"/>
  <c r="AD359" i="45"/>
  <c r="T326" i="45"/>
  <c r="AB326" i="45"/>
  <c r="AD326" i="45"/>
  <c r="R308" i="45"/>
  <c r="AB308" i="45"/>
  <c r="T276" i="45"/>
  <c r="AB276" i="45"/>
  <c r="W184" i="45"/>
  <c r="R184" i="45"/>
  <c r="X145" i="45"/>
  <c r="Z145" i="45"/>
  <c r="R145" i="45"/>
  <c r="V145" i="45"/>
  <c r="U120" i="45"/>
  <c r="AA120" i="45"/>
  <c r="Y81" i="45"/>
  <c r="T81" i="45"/>
  <c r="U81" i="45"/>
  <c r="Z81" i="45"/>
  <c r="AB81" i="45"/>
  <c r="R8" i="45"/>
  <c r="AD8" i="45"/>
  <c r="Y910" i="45"/>
  <c r="X909" i="45"/>
  <c r="Z889" i="45"/>
  <c r="AD809" i="45"/>
  <c r="Y764" i="45"/>
  <c r="AC764" i="45"/>
  <c r="T717" i="45"/>
  <c r="AB717" i="45"/>
  <c r="T712" i="45"/>
  <c r="Y712" i="45"/>
  <c r="AA503" i="45"/>
  <c r="AA483" i="45"/>
  <c r="S414" i="45"/>
  <c r="Y414" i="45"/>
  <c r="S394" i="45"/>
  <c r="W394" i="45"/>
  <c r="S317" i="45"/>
  <c r="X317" i="45"/>
  <c r="AC317" i="45"/>
  <c r="T272" i="45"/>
  <c r="X272" i="45"/>
  <c r="AB272" i="45"/>
  <c r="R261" i="45"/>
  <c r="Z261" i="45"/>
  <c r="S261" i="45"/>
  <c r="W261" i="45"/>
  <c r="X254" i="45"/>
  <c r="AA254" i="45"/>
  <c r="T242" i="45"/>
  <c r="Z242" i="45"/>
  <c r="V242" i="45"/>
  <c r="X242" i="45"/>
  <c r="Y217" i="45"/>
  <c r="AC217" i="45"/>
  <c r="R206" i="45"/>
  <c r="V206" i="45"/>
  <c r="Z206" i="45"/>
  <c r="AD206" i="45"/>
  <c r="T128" i="45"/>
  <c r="S128" i="45"/>
  <c r="AA128" i="45"/>
  <c r="V128" i="45"/>
  <c r="AD128" i="45"/>
  <c r="W128" i="45"/>
  <c r="R128" i="45"/>
  <c r="Y128" i="45"/>
  <c r="V114" i="45"/>
  <c r="AC114" i="45"/>
  <c r="AD69" i="45"/>
  <c r="V69" i="45"/>
  <c r="AC65" i="45"/>
  <c r="V65" i="45"/>
  <c r="AD65" i="45"/>
  <c r="Z53" i="45"/>
  <c r="AC53" i="45"/>
  <c r="U53" i="45"/>
  <c r="R53" i="45"/>
  <c r="Z785" i="45"/>
  <c r="V785" i="45"/>
  <c r="U776" i="45"/>
  <c r="W776" i="45"/>
  <c r="X749" i="45"/>
  <c r="Z749" i="45"/>
  <c r="T720" i="45"/>
  <c r="Y720" i="45"/>
  <c r="R564" i="45"/>
  <c r="X564" i="45"/>
  <c r="S490" i="45"/>
  <c r="V490" i="45"/>
  <c r="R454" i="45"/>
  <c r="AA454" i="45"/>
  <c r="AD454" i="45"/>
  <c r="R300" i="45"/>
  <c r="AB300" i="45"/>
  <c r="X137" i="45"/>
  <c r="Z137" i="45"/>
  <c r="R78" i="45"/>
  <c r="AD78" i="45"/>
  <c r="X981" i="45"/>
  <c r="AD880" i="45"/>
  <c r="X869" i="45"/>
  <c r="AD811" i="45"/>
  <c r="AC806" i="45"/>
  <c r="Z803" i="45"/>
  <c r="V696" i="45"/>
  <c r="W696" i="45"/>
  <c r="S676" i="45"/>
  <c r="X676" i="45"/>
  <c r="AD676" i="45"/>
  <c r="T676" i="45"/>
  <c r="Z676" i="45"/>
  <c r="AD481" i="45"/>
  <c r="AB481" i="45"/>
  <c r="S470" i="45"/>
  <c r="AA470" i="45"/>
  <c r="S464" i="45"/>
  <c r="AC464" i="45"/>
  <c r="U464" i="45"/>
  <c r="S459" i="45"/>
  <c r="X459" i="45"/>
  <c r="AD459" i="45"/>
  <c r="T459" i="45"/>
  <c r="Z459" i="45"/>
  <c r="S444" i="45"/>
  <c r="X444" i="45"/>
  <c r="AC444" i="45"/>
  <c r="S412" i="45"/>
  <c r="X412" i="45"/>
  <c r="S400" i="45"/>
  <c r="Y400" i="45"/>
  <c r="AC372" i="45"/>
  <c r="AA993" i="45"/>
  <c r="AA992" i="45"/>
  <c r="AA984" i="45"/>
  <c r="S984" i="45"/>
  <c r="AA937" i="45"/>
  <c r="Y928" i="45"/>
  <c r="AB918" i="45"/>
  <c r="X910" i="45"/>
  <c r="S909" i="45"/>
  <c r="AA897" i="45"/>
  <c r="V889" i="45"/>
  <c r="Y888" i="45"/>
  <c r="X885" i="45"/>
  <c r="Y880" i="45"/>
  <c r="W872" i="45"/>
  <c r="W869" i="45"/>
  <c r="AA865" i="45"/>
  <c r="Y864" i="45"/>
  <c r="Z857" i="45"/>
  <c r="AD841" i="45"/>
  <c r="AD831" i="45"/>
  <c r="AC820" i="45"/>
  <c r="AD817" i="45"/>
  <c r="AC814" i="45"/>
  <c r="Z811" i="45"/>
  <c r="V809" i="45"/>
  <c r="AD807" i="45"/>
  <c r="W806" i="45"/>
  <c r="V803" i="45"/>
  <c r="AC788" i="45"/>
  <c r="AD785" i="45"/>
  <c r="R735" i="45"/>
  <c r="V735" i="45"/>
  <c r="AD735" i="45"/>
  <c r="R727" i="45"/>
  <c r="AD727" i="45"/>
  <c r="T724" i="45"/>
  <c r="S724" i="45"/>
  <c r="Y724" i="45"/>
  <c r="T708" i="45"/>
  <c r="AA708" i="45"/>
  <c r="S700" i="45"/>
  <c r="X700" i="45"/>
  <c r="AD700" i="45"/>
  <c r="T700" i="45"/>
  <c r="Z700" i="45"/>
  <c r="R698" i="45"/>
  <c r="AB698" i="45"/>
  <c r="W676" i="45"/>
  <c r="S660" i="45"/>
  <c r="R660" i="45"/>
  <c r="Z660" i="45"/>
  <c r="T660" i="45"/>
  <c r="AA660" i="45"/>
  <c r="S641" i="45"/>
  <c r="X641" i="45"/>
  <c r="R574" i="45"/>
  <c r="X574" i="45"/>
  <c r="R532" i="45"/>
  <c r="X532" i="45"/>
  <c r="X524" i="45"/>
  <c r="R510" i="45"/>
  <c r="X510" i="45"/>
  <c r="W503" i="45"/>
  <c r="T491" i="45"/>
  <c r="R491" i="45"/>
  <c r="X491" i="45"/>
  <c r="S491" i="45"/>
  <c r="AA491" i="45"/>
  <c r="W459" i="45"/>
  <c r="S455" i="45"/>
  <c r="W455" i="45"/>
  <c r="AB455" i="45"/>
  <c r="AA431" i="45"/>
  <c r="S368" i="45"/>
  <c r="Y368" i="45"/>
  <c r="R304" i="45"/>
  <c r="AB304" i="45"/>
  <c r="Y293" i="45"/>
  <c r="AA293" i="45"/>
  <c r="W58" i="45"/>
  <c r="Z58" i="45"/>
  <c r="R58" i="45"/>
  <c r="U58" i="45"/>
  <c r="AA58" i="45"/>
  <c r="AD869" i="45"/>
  <c r="AD803" i="45"/>
  <c r="U768" i="45"/>
  <c r="AC768" i="45"/>
  <c r="T725" i="45"/>
  <c r="X725" i="45"/>
  <c r="AC503" i="45"/>
  <c r="AA467" i="45"/>
  <c r="V467" i="45"/>
  <c r="AC452" i="45"/>
  <c r="S452" i="45"/>
  <c r="X452" i="45"/>
  <c r="S428" i="45"/>
  <c r="X428" i="45"/>
  <c r="AC428" i="45"/>
  <c r="U372" i="45"/>
  <c r="W372" i="45"/>
  <c r="T369" i="45"/>
  <c r="X369" i="45"/>
  <c r="U350" i="45"/>
  <c r="Y350" i="45"/>
  <c r="V318" i="45"/>
  <c r="AD318" i="45"/>
  <c r="T228" i="45"/>
  <c r="Z228" i="45"/>
  <c r="V228" i="45"/>
  <c r="AD228" i="45"/>
  <c r="AC37" i="45"/>
  <c r="R37" i="45"/>
  <c r="AC984" i="45"/>
  <c r="V984" i="45"/>
  <c r="AA885" i="45"/>
  <c r="AD864" i="45"/>
  <c r="U782" i="45"/>
  <c r="W782" i="45"/>
  <c r="V690" i="45"/>
  <c r="T690" i="45"/>
  <c r="AD690" i="45"/>
  <c r="R483" i="45"/>
  <c r="W483" i="45"/>
  <c r="AB483" i="45"/>
  <c r="S483" i="45"/>
  <c r="X483" i="45"/>
  <c r="AD483" i="45"/>
  <c r="S463" i="45"/>
  <c r="R463" i="45"/>
  <c r="Z463" i="45"/>
  <c r="T463" i="45"/>
  <c r="AA463" i="45"/>
  <c r="AA459" i="45"/>
  <c r="U384" i="45"/>
  <c r="W384" i="45"/>
  <c r="W981" i="45"/>
  <c r="AB973" i="45"/>
  <c r="Z993" i="45"/>
  <c r="V992" i="45"/>
  <c r="Y984" i="45"/>
  <c r="R984" i="45"/>
  <c r="S981" i="45"/>
  <c r="X973" i="45"/>
  <c r="V972" i="45"/>
  <c r="Z953" i="45"/>
  <c r="AD952" i="45"/>
  <c r="W952" i="45"/>
  <c r="X949" i="45"/>
  <c r="X942" i="45"/>
  <c r="T937" i="45"/>
  <c r="AD933" i="45"/>
  <c r="V928" i="45"/>
  <c r="X918" i="45"/>
  <c r="AD917" i="45"/>
  <c r="T910" i="45"/>
  <c r="AD909" i="45"/>
  <c r="R909" i="45"/>
  <c r="X901" i="45"/>
  <c r="Z897" i="45"/>
  <c r="T889" i="45"/>
  <c r="Z865" i="45"/>
  <c r="V857" i="45"/>
  <c r="AC856" i="45"/>
  <c r="V856" i="45"/>
  <c r="X853" i="45"/>
  <c r="R843" i="45"/>
  <c r="V841" i="45"/>
  <c r="AD837" i="45"/>
  <c r="AC834" i="45"/>
  <c r="AC832" i="45"/>
  <c r="V831" i="45"/>
  <c r="AC828" i="45"/>
  <c r="AD825" i="45"/>
  <c r="AC822" i="45"/>
  <c r="U820" i="45"/>
  <c r="AC818" i="45"/>
  <c r="V817" i="45"/>
  <c r="AD815" i="45"/>
  <c r="W814" i="45"/>
  <c r="AD813" i="45"/>
  <c r="R809" i="45"/>
  <c r="R807" i="45"/>
  <c r="U806" i="45"/>
  <c r="AC796" i="45"/>
  <c r="AD793" i="45"/>
  <c r="AC790" i="45"/>
  <c r="U788" i="45"/>
  <c r="AC786" i="45"/>
  <c r="R785" i="45"/>
  <c r="V783" i="45"/>
  <c r="AD783" i="45"/>
  <c r="AC776" i="45"/>
  <c r="W768" i="45"/>
  <c r="AA707" i="45"/>
  <c r="W700" i="45"/>
  <c r="S699" i="45"/>
  <c r="AD691" i="45"/>
  <c r="T688" i="45"/>
  <c r="W688" i="45"/>
  <c r="R684" i="45"/>
  <c r="W684" i="45"/>
  <c r="AD684" i="45"/>
  <c r="X681" i="45"/>
  <c r="AC681" i="45"/>
  <c r="T680" i="45"/>
  <c r="AA680" i="45"/>
  <c r="V680" i="45"/>
  <c r="AB680" i="45"/>
  <c r="V676" i="45"/>
  <c r="T672" i="45"/>
  <c r="AA672" i="45"/>
  <c r="AB660" i="45"/>
  <c r="R652" i="45"/>
  <c r="T652" i="45"/>
  <c r="W652" i="45"/>
  <c r="X592" i="45"/>
  <c r="X590" i="45"/>
  <c r="X588" i="45"/>
  <c r="X580" i="45"/>
  <c r="X534" i="45"/>
  <c r="V503" i="45"/>
  <c r="S499" i="45"/>
  <c r="V499" i="45"/>
  <c r="W499" i="45"/>
  <c r="Y490" i="45"/>
  <c r="V483" i="45"/>
  <c r="X480" i="45"/>
  <c r="AA464" i="45"/>
  <c r="W463" i="45"/>
  <c r="V459" i="45"/>
  <c r="S454" i="45"/>
  <c r="AD445" i="45"/>
  <c r="T431" i="45"/>
  <c r="T429" i="45"/>
  <c r="AD429" i="45"/>
  <c r="T413" i="45"/>
  <c r="Y413" i="45"/>
  <c r="S392" i="45"/>
  <c r="W392" i="45"/>
  <c r="Y392" i="45"/>
  <c r="V383" i="45"/>
  <c r="AD383" i="45"/>
  <c r="S372" i="45"/>
  <c r="AB369" i="45"/>
  <c r="AD367" i="45"/>
  <c r="T365" i="45"/>
  <c r="AB365" i="45"/>
  <c r="S360" i="45"/>
  <c r="AA360" i="45"/>
  <c r="X341" i="45"/>
  <c r="AB341" i="45"/>
  <c r="Y334" i="45"/>
  <c r="S327" i="45"/>
  <c r="AD327" i="45"/>
  <c r="X325" i="45"/>
  <c r="AC325" i="45"/>
  <c r="T318" i="45"/>
  <c r="X308" i="45"/>
  <c r="X300" i="45"/>
  <c r="Y283" i="45"/>
  <c r="AA283" i="45"/>
  <c r="S271" i="45"/>
  <c r="AA271" i="45"/>
  <c r="AD261" i="45"/>
  <c r="T232" i="45"/>
  <c r="R232" i="45"/>
  <c r="AD232" i="45"/>
  <c r="X232" i="45"/>
  <c r="Z232" i="45"/>
  <c r="AA172" i="45"/>
  <c r="AC172" i="45"/>
  <c r="R172" i="45"/>
  <c r="Z165" i="45"/>
  <c r="R165" i="45"/>
  <c r="AD165" i="45"/>
  <c r="AD145" i="45"/>
  <c r="S96" i="45"/>
  <c r="Z96" i="45"/>
  <c r="V96" i="45"/>
  <c r="X96" i="45"/>
  <c r="AA96" i="45"/>
  <c r="AD96" i="45"/>
  <c r="X64" i="45"/>
  <c r="AC64" i="45"/>
  <c r="U64" i="45"/>
  <c r="T55" i="45"/>
  <c r="W55" i="45"/>
  <c r="AA692" i="45"/>
  <c r="T692" i="45"/>
  <c r="S689" i="45"/>
  <c r="S675" i="45"/>
  <c r="AB664" i="45"/>
  <c r="R664" i="45"/>
  <c r="Z648" i="45"/>
  <c r="R648" i="45"/>
  <c r="Z642" i="45"/>
  <c r="Z636" i="45"/>
  <c r="X628" i="45"/>
  <c r="X620" i="45"/>
  <c r="T292" i="45"/>
  <c r="U265" i="45"/>
  <c r="Y265" i="45"/>
  <c r="T196" i="45"/>
  <c r="X196" i="45"/>
  <c r="V176" i="45"/>
  <c r="AA176" i="45"/>
  <c r="V157" i="45"/>
  <c r="X157" i="45"/>
  <c r="Z157" i="45"/>
  <c r="X141" i="45"/>
  <c r="R141" i="45"/>
  <c r="V141" i="45"/>
  <c r="AC122" i="45"/>
  <c r="Y122" i="45"/>
  <c r="R119" i="45"/>
  <c r="Y119" i="45"/>
  <c r="AD102" i="45"/>
  <c r="T102" i="45"/>
  <c r="X102" i="45"/>
  <c r="W92" i="45"/>
  <c r="V92" i="45"/>
  <c r="S92" i="45"/>
  <c r="AD92" i="45"/>
  <c r="X80" i="45"/>
  <c r="U80" i="45"/>
  <c r="AC80" i="45"/>
  <c r="T59" i="45"/>
  <c r="W59" i="45"/>
  <c r="AC744" i="45"/>
  <c r="AB471" i="45"/>
  <c r="Z447" i="45"/>
  <c r="W336" i="45"/>
  <c r="W316" i="45"/>
  <c r="S253" i="45"/>
  <c r="AC253" i="45"/>
  <c r="AC183" i="45"/>
  <c r="X183" i="45"/>
  <c r="R177" i="45"/>
  <c r="S177" i="45"/>
  <c r="AD177" i="45"/>
  <c r="V177" i="45"/>
  <c r="X133" i="45"/>
  <c r="R133" i="45"/>
  <c r="Z133" i="45"/>
  <c r="U77" i="45"/>
  <c r="AC77" i="45"/>
  <c r="AD77" i="45"/>
  <c r="S66" i="45"/>
  <c r="AD66" i="45"/>
  <c r="W66" i="45"/>
  <c r="Y66" i="45"/>
  <c r="Z49" i="45"/>
  <c r="AD49" i="45"/>
  <c r="V49" i="45"/>
  <c r="T129" i="45"/>
  <c r="X129" i="45"/>
  <c r="R46" i="45"/>
  <c r="Y46" i="45"/>
  <c r="S46" i="45"/>
  <c r="AA46" i="45"/>
  <c r="R45" i="45"/>
  <c r="AC45" i="45"/>
  <c r="U45" i="45"/>
  <c r="AD45" i="45"/>
  <c r="W39" i="45"/>
  <c r="Y39" i="45"/>
  <c r="AB22" i="45"/>
  <c r="V22" i="45"/>
  <c r="AD226" i="45"/>
  <c r="AB186" i="45"/>
  <c r="X161" i="45"/>
  <c r="V161" i="45"/>
  <c r="Z159" i="45"/>
  <c r="X147" i="45"/>
  <c r="R147" i="45"/>
  <c r="Z143" i="45"/>
  <c r="S111" i="45"/>
  <c r="AD111" i="45"/>
  <c r="X68" i="45"/>
  <c r="AC68" i="45"/>
  <c r="AD62" i="45"/>
  <c r="X56" i="45"/>
  <c r="U56" i="45"/>
  <c r="AC56" i="45"/>
  <c r="AC46" i="45"/>
  <c r="W25" i="45"/>
  <c r="AC25" i="45"/>
  <c r="X6" i="45"/>
  <c r="T6" i="45"/>
  <c r="AA5" i="45"/>
  <c r="Y41" i="45"/>
  <c r="X38" i="45"/>
  <c r="Y27" i="45"/>
  <c r="W13" i="45"/>
  <c r="S5" i="45"/>
  <c r="R1000" i="45"/>
  <c r="W1000" i="45"/>
  <c r="AC1000" i="45"/>
  <c r="S1000" i="45"/>
  <c r="Y1000" i="45"/>
  <c r="AD1000" i="45"/>
  <c r="U1000" i="45"/>
  <c r="Z1000" i="45"/>
  <c r="V1000" i="45"/>
  <c r="AA1000" i="45"/>
  <c r="V988" i="45"/>
  <c r="AA988" i="45"/>
  <c r="W998" i="45"/>
  <c r="AC998" i="45"/>
  <c r="S998" i="45"/>
  <c r="X998" i="45"/>
  <c r="Y998" i="45"/>
  <c r="T998" i="45"/>
  <c r="AB998" i="45"/>
  <c r="X950" i="45"/>
  <c r="S950" i="45"/>
  <c r="Y950" i="45"/>
  <c r="T950" i="45"/>
  <c r="AB950" i="45"/>
  <c r="W950" i="45"/>
  <c r="AC950" i="45"/>
  <c r="R896" i="45"/>
  <c r="W896" i="45"/>
  <c r="AC896" i="45"/>
  <c r="S896" i="45"/>
  <c r="Y896" i="45"/>
  <c r="AD896" i="45"/>
  <c r="U896" i="45"/>
  <c r="Z896" i="45"/>
  <c r="V896" i="45"/>
  <c r="AA896" i="45"/>
  <c r="AA884" i="45"/>
  <c r="V884" i="45"/>
  <c r="X934" i="45"/>
  <c r="S934" i="45"/>
  <c r="Y934" i="45"/>
  <c r="T934" i="45"/>
  <c r="AB934" i="45"/>
  <c r="W934" i="45"/>
  <c r="AC934" i="45"/>
  <c r="V932" i="45"/>
  <c r="AA932" i="45"/>
  <c r="V916" i="45"/>
  <c r="AA916" i="45"/>
  <c r="U912" i="45"/>
  <c r="Z912" i="45"/>
  <c r="V912" i="45"/>
  <c r="AA912" i="45"/>
  <c r="R912" i="45"/>
  <c r="W912" i="45"/>
  <c r="AC912" i="45"/>
  <c r="S912" i="45"/>
  <c r="Y912" i="45"/>
  <c r="AD912" i="45"/>
  <c r="S904" i="45"/>
  <c r="Y904" i="45"/>
  <c r="AD904" i="45"/>
  <c r="U904" i="45"/>
  <c r="Z904" i="45"/>
  <c r="V904" i="45"/>
  <c r="AA904" i="45"/>
  <c r="R904" i="45"/>
  <c r="W904" i="45"/>
  <c r="AC904" i="45"/>
  <c r="AB883" i="45"/>
  <c r="V883" i="45"/>
  <c r="AA996" i="45"/>
  <c r="V996" i="45"/>
  <c r="X982" i="45"/>
  <c r="S982" i="45"/>
  <c r="Y982" i="45"/>
  <c r="T982" i="45"/>
  <c r="AB982" i="45"/>
  <c r="W982" i="45"/>
  <c r="AC982" i="45"/>
  <c r="V956" i="45"/>
  <c r="AA956" i="45"/>
  <c r="V948" i="45"/>
  <c r="AA948" i="45"/>
  <c r="R944" i="45"/>
  <c r="W944" i="45"/>
  <c r="AC944" i="45"/>
  <c r="S944" i="45"/>
  <c r="Y944" i="45"/>
  <c r="AD944" i="45"/>
  <c r="U944" i="45"/>
  <c r="Z944" i="45"/>
  <c r="V944" i="45"/>
  <c r="AA944" i="45"/>
  <c r="S940" i="45"/>
  <c r="V940" i="45"/>
  <c r="AA940" i="45"/>
  <c r="V931" i="45"/>
  <c r="AB931" i="45"/>
  <c r="S894" i="45"/>
  <c r="AC894" i="45"/>
  <c r="T894" i="45"/>
  <c r="X894" i="45"/>
  <c r="Y894" i="45"/>
  <c r="AA892" i="45"/>
  <c r="V892" i="45"/>
  <c r="S878" i="45"/>
  <c r="T878" i="45"/>
  <c r="AB878" i="45"/>
  <c r="Y878" i="45"/>
  <c r="AC878" i="45"/>
  <c r="W878" i="45"/>
  <c r="X878" i="45"/>
  <c r="W990" i="45"/>
  <c r="AC990" i="45"/>
  <c r="X990" i="45"/>
  <c r="S990" i="45"/>
  <c r="Y990" i="45"/>
  <c r="T990" i="45"/>
  <c r="AB990" i="45"/>
  <c r="V995" i="45"/>
  <c r="AB995" i="45"/>
  <c r="V987" i="45"/>
  <c r="AB987" i="45"/>
  <c r="R976" i="45"/>
  <c r="W976" i="45"/>
  <c r="AC976" i="45"/>
  <c r="S976" i="45"/>
  <c r="Y976" i="45"/>
  <c r="AD976" i="45"/>
  <c r="U976" i="45"/>
  <c r="Z976" i="45"/>
  <c r="V976" i="45"/>
  <c r="AA976" i="45"/>
  <c r="V968" i="45"/>
  <c r="AA968" i="45"/>
  <c r="R968" i="45"/>
  <c r="W968" i="45"/>
  <c r="AC968" i="45"/>
  <c r="S968" i="45"/>
  <c r="Y968" i="45"/>
  <c r="AD968" i="45"/>
  <c r="U968" i="45"/>
  <c r="Z968" i="45"/>
  <c r="U960" i="45"/>
  <c r="Z960" i="45"/>
  <c r="V960" i="45"/>
  <c r="AA960" i="45"/>
  <c r="R960" i="45"/>
  <c r="W960" i="45"/>
  <c r="AC960" i="45"/>
  <c r="S960" i="45"/>
  <c r="Y960" i="45"/>
  <c r="AD960" i="45"/>
  <c r="V955" i="45"/>
  <c r="AB955" i="45"/>
  <c r="T939" i="45"/>
  <c r="V939" i="45"/>
  <c r="AB939" i="45"/>
  <c r="S926" i="45"/>
  <c r="Y926" i="45"/>
  <c r="T926" i="45"/>
  <c r="AB926" i="45"/>
  <c r="W926" i="45"/>
  <c r="AC926" i="45"/>
  <c r="X926" i="45"/>
  <c r="S920" i="45"/>
  <c r="Y920" i="45"/>
  <c r="AD920" i="45"/>
  <c r="U920" i="45"/>
  <c r="Z920" i="45"/>
  <c r="V920" i="45"/>
  <c r="AA920" i="45"/>
  <c r="R920" i="45"/>
  <c r="W920" i="45"/>
  <c r="AC920" i="45"/>
  <c r="T1001" i="45"/>
  <c r="AD997" i="45"/>
  <c r="W997" i="45"/>
  <c r="AA1001" i="45"/>
  <c r="V985" i="45"/>
  <c r="T977" i="45"/>
  <c r="Y966" i="45"/>
  <c r="S966" i="45"/>
  <c r="AB965" i="45"/>
  <c r="R965" i="45"/>
  <c r="T945" i="45"/>
  <c r="V937" i="45"/>
  <c r="AC936" i="45"/>
  <c r="W936" i="45"/>
  <c r="R936" i="45"/>
  <c r="X933" i="45"/>
  <c r="R933" i="45"/>
  <c r="AA925" i="45"/>
  <c r="S925" i="45"/>
  <c r="V921" i="45"/>
  <c r="AC918" i="45"/>
  <c r="W918" i="45"/>
  <c r="X917" i="45"/>
  <c r="R917" i="45"/>
  <c r="Z913" i="45"/>
  <c r="V905" i="45"/>
  <c r="AC902" i="45"/>
  <c r="W902" i="45"/>
  <c r="W901" i="45"/>
  <c r="AA900" i="45"/>
  <c r="AB899" i="45"/>
  <c r="T897" i="45"/>
  <c r="AA893" i="45"/>
  <c r="S893" i="45"/>
  <c r="U888" i="45"/>
  <c r="Z888" i="45"/>
  <c r="S886" i="45"/>
  <c r="Y886" i="45"/>
  <c r="V885" i="45"/>
  <c r="AB885" i="45"/>
  <c r="AA881" i="45"/>
  <c r="V880" i="45"/>
  <c r="AA880" i="45"/>
  <c r="V861" i="45"/>
  <c r="W861" i="45"/>
  <c r="R861" i="45"/>
  <c r="AB861" i="45"/>
  <c r="S861" i="45"/>
  <c r="AD861" i="45"/>
  <c r="T854" i="45"/>
  <c r="AB854" i="45"/>
  <c r="W854" i="45"/>
  <c r="AC854" i="45"/>
  <c r="X854" i="45"/>
  <c r="S854" i="45"/>
  <c r="Y854" i="45"/>
  <c r="S846" i="45"/>
  <c r="Y846" i="45"/>
  <c r="W846" i="45"/>
  <c r="U842" i="45"/>
  <c r="W842" i="45"/>
  <c r="Y842" i="45"/>
  <c r="AC842" i="45"/>
  <c r="W830" i="45"/>
  <c r="Y830" i="45"/>
  <c r="AC830" i="45"/>
  <c r="U830" i="45"/>
  <c r="W808" i="45"/>
  <c r="Y808" i="45"/>
  <c r="AC808" i="45"/>
  <c r="U808" i="45"/>
  <c r="W770" i="45"/>
  <c r="Y770" i="45"/>
  <c r="AC770" i="45"/>
  <c r="U770" i="45"/>
  <c r="T748" i="45"/>
  <c r="Y748" i="45"/>
  <c r="S748" i="45"/>
  <c r="AA748" i="45"/>
  <c r="U748" i="45"/>
  <c r="AC748" i="45"/>
  <c r="W748" i="45"/>
  <c r="T740" i="45"/>
  <c r="U740" i="45"/>
  <c r="AC740" i="45"/>
  <c r="W740" i="45"/>
  <c r="Y740" i="45"/>
  <c r="S740" i="45"/>
  <c r="AA740" i="45"/>
  <c r="AB997" i="45"/>
  <c r="Z1001" i="45"/>
  <c r="AA997" i="45"/>
  <c r="S997" i="45"/>
  <c r="Z992" i="45"/>
  <c r="U992" i="45"/>
  <c r="AB989" i="45"/>
  <c r="V989" i="45"/>
  <c r="T985" i="45"/>
  <c r="Z969" i="45"/>
  <c r="AC958" i="45"/>
  <c r="W958" i="45"/>
  <c r="W957" i="45"/>
  <c r="AB941" i="45"/>
  <c r="V941" i="45"/>
  <c r="V929" i="45"/>
  <c r="AC928" i="45"/>
  <c r="W928" i="45"/>
  <c r="R928" i="45"/>
  <c r="X925" i="45"/>
  <c r="R925" i="45"/>
  <c r="T921" i="45"/>
  <c r="V913" i="45"/>
  <c r="AC910" i="45"/>
  <c r="T905" i="45"/>
  <c r="AB902" i="45"/>
  <c r="T902" i="45"/>
  <c r="AD901" i="45"/>
  <c r="S901" i="45"/>
  <c r="V900" i="45"/>
  <c r="V899" i="45"/>
  <c r="X893" i="45"/>
  <c r="R893" i="45"/>
  <c r="AC888" i="45"/>
  <c r="V888" i="45"/>
  <c r="X886" i="45"/>
  <c r="W885" i="45"/>
  <c r="Z881" i="45"/>
  <c r="AC880" i="45"/>
  <c r="U880" i="45"/>
  <c r="X870" i="45"/>
  <c r="S870" i="45"/>
  <c r="Y870" i="45"/>
  <c r="U867" i="45"/>
  <c r="V867" i="45"/>
  <c r="AB867" i="45"/>
  <c r="W862" i="45"/>
  <c r="AC862" i="45"/>
  <c r="S862" i="45"/>
  <c r="Y862" i="45"/>
  <c r="T862" i="45"/>
  <c r="AB862" i="45"/>
  <c r="AA860" i="45"/>
  <c r="V860" i="45"/>
  <c r="U838" i="45"/>
  <c r="W838" i="45"/>
  <c r="Y838" i="45"/>
  <c r="AC838" i="45"/>
  <c r="W816" i="45"/>
  <c r="Y816" i="45"/>
  <c r="AC816" i="45"/>
  <c r="U816" i="45"/>
  <c r="W784" i="45"/>
  <c r="Y784" i="45"/>
  <c r="AC784" i="45"/>
  <c r="U784" i="45"/>
  <c r="W762" i="45"/>
  <c r="Y762" i="45"/>
  <c r="AC762" i="45"/>
  <c r="U762" i="45"/>
  <c r="W750" i="45"/>
  <c r="Y750" i="45"/>
  <c r="AC750" i="45"/>
  <c r="T732" i="45"/>
  <c r="Y732" i="45"/>
  <c r="S732" i="45"/>
  <c r="AA732" i="45"/>
  <c r="U732" i="45"/>
  <c r="AC732" i="45"/>
  <c r="W732" i="45"/>
  <c r="T728" i="45"/>
  <c r="U728" i="45"/>
  <c r="AC728" i="45"/>
  <c r="W728" i="45"/>
  <c r="Y728" i="45"/>
  <c r="S728" i="45"/>
  <c r="AA728" i="45"/>
  <c r="U726" i="45"/>
  <c r="Y726" i="45"/>
  <c r="V997" i="45"/>
  <c r="V1001" i="45"/>
  <c r="X997" i="45"/>
  <c r="AD992" i="45"/>
  <c r="Y992" i="45"/>
  <c r="S992" i="45"/>
  <c r="AA989" i="45"/>
  <c r="S989" i="45"/>
  <c r="Z984" i="45"/>
  <c r="AB981" i="45"/>
  <c r="R981" i="45"/>
  <c r="Z977" i="45"/>
  <c r="V969" i="45"/>
  <c r="AC966" i="45"/>
  <c r="W966" i="45"/>
  <c r="W965" i="45"/>
  <c r="AA964" i="45"/>
  <c r="AB963" i="45"/>
  <c r="T961" i="45"/>
  <c r="AB958" i="45"/>
  <c r="T958" i="45"/>
  <c r="AD957" i="45"/>
  <c r="S957" i="45"/>
  <c r="Z952" i="45"/>
  <c r="U952" i="45"/>
  <c r="AB949" i="45"/>
  <c r="Z945" i="45"/>
  <c r="AA941" i="45"/>
  <c r="S941" i="45"/>
  <c r="Z936" i="45"/>
  <c r="U936" i="45"/>
  <c r="AB933" i="45"/>
  <c r="V933" i="45"/>
  <c r="T929" i="45"/>
  <c r="Y918" i="45"/>
  <c r="AB917" i="45"/>
  <c r="V917" i="45"/>
  <c r="T913" i="45"/>
  <c r="Y902" i="45"/>
  <c r="AB901" i="45"/>
  <c r="AA888" i="45"/>
  <c r="S888" i="45"/>
  <c r="W886" i="45"/>
  <c r="AD885" i="45"/>
  <c r="S885" i="45"/>
  <c r="Z880" i="45"/>
  <c r="S880" i="45"/>
  <c r="V877" i="45"/>
  <c r="R877" i="45"/>
  <c r="AB877" i="45"/>
  <c r="S877" i="45"/>
  <c r="AD877" i="45"/>
  <c r="S872" i="45"/>
  <c r="Y872" i="45"/>
  <c r="AD872" i="45"/>
  <c r="U872" i="45"/>
  <c r="Z872" i="45"/>
  <c r="AB870" i="45"/>
  <c r="S869" i="45"/>
  <c r="AA869" i="45"/>
  <c r="V869" i="45"/>
  <c r="AB869" i="45"/>
  <c r="R864" i="45"/>
  <c r="W864" i="45"/>
  <c r="AC864" i="45"/>
  <c r="U864" i="45"/>
  <c r="Z864" i="45"/>
  <c r="V864" i="45"/>
  <c r="AA864" i="45"/>
  <c r="AB859" i="45"/>
  <c r="V859" i="45"/>
  <c r="V852" i="45"/>
  <c r="AA852" i="45"/>
  <c r="W824" i="45"/>
  <c r="Y824" i="45"/>
  <c r="AC824" i="45"/>
  <c r="U824" i="45"/>
  <c r="W792" i="45"/>
  <c r="Y792" i="45"/>
  <c r="AC792" i="45"/>
  <c r="U792" i="45"/>
  <c r="AC774" i="45"/>
  <c r="U774" i="45"/>
  <c r="W774" i="45"/>
  <c r="Y774" i="45"/>
  <c r="U710" i="45"/>
  <c r="Y710" i="45"/>
  <c r="R706" i="45"/>
  <c r="V706" i="45"/>
  <c r="Y706" i="45"/>
  <c r="AB706" i="45"/>
  <c r="T706" i="45"/>
  <c r="AD706" i="45"/>
  <c r="V993" i="45"/>
  <c r="AC992" i="45"/>
  <c r="W992" i="45"/>
  <c r="X989" i="45"/>
  <c r="Z985" i="45"/>
  <c r="V977" i="45"/>
  <c r="AC974" i="45"/>
  <c r="W973" i="45"/>
  <c r="T969" i="45"/>
  <c r="AB966" i="45"/>
  <c r="AD965" i="45"/>
  <c r="S965" i="45"/>
  <c r="Y958" i="45"/>
  <c r="AB957" i="45"/>
  <c r="V945" i="45"/>
  <c r="AC942" i="45"/>
  <c r="X941" i="45"/>
  <c r="Z937" i="45"/>
  <c r="AD936" i="45"/>
  <c r="Y936" i="45"/>
  <c r="AA933" i="45"/>
  <c r="Z928" i="45"/>
  <c r="AB925" i="45"/>
  <c r="Z921" i="45"/>
  <c r="AA917" i="45"/>
  <c r="Z905" i="45"/>
  <c r="V897" i="45"/>
  <c r="AB893" i="45"/>
  <c r="R881" i="45"/>
  <c r="T881" i="45"/>
  <c r="U868" i="45"/>
  <c r="V868" i="45"/>
  <c r="AA868" i="45"/>
  <c r="X861" i="45"/>
  <c r="V851" i="45"/>
  <c r="AB851" i="45"/>
  <c r="W800" i="45"/>
  <c r="Y800" i="45"/>
  <c r="AC800" i="45"/>
  <c r="U800" i="45"/>
  <c r="U778" i="45"/>
  <c r="Y778" i="45"/>
  <c r="AC778" i="45"/>
  <c r="W778" i="45"/>
  <c r="AC766" i="45"/>
  <c r="U766" i="45"/>
  <c r="W766" i="45"/>
  <c r="Y766" i="45"/>
  <c r="Y752" i="45"/>
  <c r="AC752" i="45"/>
  <c r="W752" i="45"/>
  <c r="T865" i="45"/>
  <c r="Z856" i="45"/>
  <c r="AB853" i="45"/>
  <c r="R853" i="45"/>
  <c r="W850" i="45"/>
  <c r="W844" i="45"/>
  <c r="AD843" i="45"/>
  <c r="W840" i="45"/>
  <c r="AD839" i="45"/>
  <c r="W836" i="45"/>
  <c r="AD835" i="45"/>
  <c r="W832" i="45"/>
  <c r="V829" i="45"/>
  <c r="Y828" i="45"/>
  <c r="W826" i="45"/>
  <c r="Z823" i="45"/>
  <c r="V821" i="45"/>
  <c r="Y820" i="45"/>
  <c r="W818" i="45"/>
  <c r="Z815" i="45"/>
  <c r="V813" i="45"/>
  <c r="Y812" i="45"/>
  <c r="W810" i="45"/>
  <c r="Z807" i="45"/>
  <c r="V805" i="45"/>
  <c r="Y804" i="45"/>
  <c r="W802" i="45"/>
  <c r="Z799" i="45"/>
  <c r="V797" i="45"/>
  <c r="Y796" i="45"/>
  <c r="W794" i="45"/>
  <c r="Z791" i="45"/>
  <c r="V789" i="45"/>
  <c r="Y788" i="45"/>
  <c r="W786" i="45"/>
  <c r="Z783" i="45"/>
  <c r="V781" i="45"/>
  <c r="Y780" i="45"/>
  <c r="W772" i="45"/>
  <c r="W764" i="45"/>
  <c r="Y758" i="45"/>
  <c r="Y754" i="45"/>
  <c r="V743" i="45"/>
  <c r="Y742" i="45"/>
  <c r="AB741" i="45"/>
  <c r="AC736" i="45"/>
  <c r="U736" i="45"/>
  <c r="W724" i="45"/>
  <c r="AC720" i="45"/>
  <c r="U720" i="45"/>
  <c r="AD719" i="45"/>
  <c r="W716" i="45"/>
  <c r="AC712" i="45"/>
  <c r="U712" i="45"/>
  <c r="AD711" i="45"/>
  <c r="W708" i="45"/>
  <c r="V707" i="45"/>
  <c r="S705" i="45"/>
  <c r="Z704" i="45"/>
  <c r="Y699" i="45"/>
  <c r="V698" i="45"/>
  <c r="AC697" i="45"/>
  <c r="AA696" i="45"/>
  <c r="T696" i="45"/>
  <c r="AD692" i="45"/>
  <c r="X692" i="45"/>
  <c r="R692" i="45"/>
  <c r="V691" i="45"/>
  <c r="AB690" i="45"/>
  <c r="AA684" i="45"/>
  <c r="S684" i="45"/>
  <c r="Y683" i="45"/>
  <c r="R682" i="45"/>
  <c r="AB682" i="45"/>
  <c r="AD675" i="45"/>
  <c r="AB674" i="45"/>
  <c r="V668" i="45"/>
  <c r="Y666" i="45"/>
  <c r="AD659" i="45"/>
  <c r="R658" i="45"/>
  <c r="T658" i="45"/>
  <c r="AD658" i="45"/>
  <c r="V658" i="45"/>
  <c r="Y658" i="45"/>
  <c r="R656" i="45"/>
  <c r="Z656" i="45"/>
  <c r="T656" i="45"/>
  <c r="AA656" i="45"/>
  <c r="V656" i="45"/>
  <c r="AB656" i="45"/>
  <c r="S651" i="45"/>
  <c r="U651" i="45"/>
  <c r="Y651" i="45"/>
  <c r="AA651" i="45"/>
  <c r="R643" i="45"/>
  <c r="S643" i="45"/>
  <c r="Z643" i="45"/>
  <c r="U643" i="45"/>
  <c r="AA643" i="45"/>
  <c r="V643" i="45"/>
  <c r="AD643" i="45"/>
  <c r="Y643" i="45"/>
  <c r="U850" i="45"/>
  <c r="Y848" i="45"/>
  <c r="AC844" i="45"/>
  <c r="U844" i="45"/>
  <c r="V843" i="45"/>
  <c r="U840" i="45"/>
  <c r="V839" i="45"/>
  <c r="U836" i="45"/>
  <c r="V835" i="45"/>
  <c r="Y834" i="45"/>
  <c r="U832" i="45"/>
  <c r="Z831" i="45"/>
  <c r="R829" i="45"/>
  <c r="U826" i="45"/>
  <c r="R821" i="45"/>
  <c r="U818" i="45"/>
  <c r="R813" i="45"/>
  <c r="U810" i="45"/>
  <c r="R805" i="45"/>
  <c r="U802" i="45"/>
  <c r="R797" i="45"/>
  <c r="U794" i="45"/>
  <c r="R789" i="45"/>
  <c r="U786" i="45"/>
  <c r="Y782" i="45"/>
  <c r="R781" i="45"/>
  <c r="W780" i="45"/>
  <c r="Y776" i="45"/>
  <c r="U772" i="45"/>
  <c r="Y768" i="45"/>
  <c r="U764" i="45"/>
  <c r="Y760" i="45"/>
  <c r="W758" i="45"/>
  <c r="AC756" i="45"/>
  <c r="W754" i="45"/>
  <c r="AD749" i="45"/>
  <c r="W744" i="45"/>
  <c r="R743" i="45"/>
  <c r="U742" i="45"/>
  <c r="AA736" i="45"/>
  <c r="S736" i="45"/>
  <c r="Z735" i="45"/>
  <c r="AC734" i="45"/>
  <c r="T729" i="45"/>
  <c r="AB725" i="45"/>
  <c r="AC724" i="45"/>
  <c r="U724" i="45"/>
  <c r="AB721" i="45"/>
  <c r="AA720" i="45"/>
  <c r="S720" i="45"/>
  <c r="V719" i="45"/>
  <c r="AC716" i="45"/>
  <c r="U716" i="45"/>
  <c r="AB713" i="45"/>
  <c r="AA712" i="45"/>
  <c r="S712" i="45"/>
  <c r="V711" i="45"/>
  <c r="AC708" i="45"/>
  <c r="U708" i="45"/>
  <c r="AD707" i="45"/>
  <c r="S707" i="45"/>
  <c r="V699" i="45"/>
  <c r="AD698" i="45"/>
  <c r="T698" i="45"/>
  <c r="S697" i="45"/>
  <c r="Z696" i="45"/>
  <c r="R696" i="45"/>
  <c r="AC689" i="45"/>
  <c r="V688" i="45"/>
  <c r="AB688" i="45"/>
  <c r="X684" i="45"/>
  <c r="Y682" i="45"/>
  <c r="X673" i="45"/>
  <c r="S673" i="45"/>
  <c r="V672" i="45"/>
  <c r="AB672" i="45"/>
  <c r="R672" i="45"/>
  <c r="Z672" i="45"/>
  <c r="AD668" i="45"/>
  <c r="R667" i="45"/>
  <c r="S667" i="45"/>
  <c r="AD667" i="45"/>
  <c r="Y667" i="45"/>
  <c r="R691" i="45"/>
  <c r="AA691" i="45"/>
  <c r="T684" i="45"/>
  <c r="Z684" i="45"/>
  <c r="R683" i="45"/>
  <c r="S683" i="45"/>
  <c r="AD683" i="45"/>
  <c r="R674" i="45"/>
  <c r="Y674" i="45"/>
  <c r="T674" i="45"/>
  <c r="AD674" i="45"/>
  <c r="T668" i="45"/>
  <c r="Z668" i="45"/>
  <c r="R668" i="45"/>
  <c r="W668" i="45"/>
  <c r="AB668" i="45"/>
  <c r="R666" i="45"/>
  <c r="AB666" i="45"/>
  <c r="V666" i="45"/>
  <c r="R659" i="45"/>
  <c r="V659" i="45"/>
  <c r="Y659" i="45"/>
  <c r="AA659" i="45"/>
  <c r="X657" i="45"/>
  <c r="S657" i="45"/>
  <c r="AC657" i="45"/>
  <c r="U645" i="45"/>
  <c r="W645" i="45"/>
  <c r="AB645" i="45"/>
  <c r="R639" i="45"/>
  <c r="V639" i="45"/>
  <c r="AA639" i="45"/>
  <c r="V865" i="45"/>
  <c r="AA850" i="45"/>
  <c r="AD829" i="45"/>
  <c r="AC780" i="45"/>
  <c r="AA744" i="45"/>
  <c r="S744" i="45"/>
  <c r="W736" i="45"/>
  <c r="W720" i="45"/>
  <c r="W712" i="45"/>
  <c r="Y707" i="45"/>
  <c r="AC705" i="45"/>
  <c r="Y698" i="45"/>
  <c r="AB696" i="45"/>
  <c r="Y691" i="45"/>
  <c r="R690" i="45"/>
  <c r="Y690" i="45"/>
  <c r="AB684" i="45"/>
  <c r="V684" i="45"/>
  <c r="AA683" i="45"/>
  <c r="R675" i="45"/>
  <c r="AA675" i="45"/>
  <c r="V675" i="45"/>
  <c r="X668" i="45"/>
  <c r="AD666" i="45"/>
  <c r="AB658" i="45"/>
  <c r="W656" i="45"/>
  <c r="R638" i="45"/>
  <c r="X638" i="45"/>
  <c r="AB638" i="45"/>
  <c r="AC638" i="45"/>
  <c r="W635" i="45"/>
  <c r="AD635" i="45"/>
  <c r="AC665" i="45"/>
  <c r="AA664" i="45"/>
  <c r="AD660" i="45"/>
  <c r="X660" i="45"/>
  <c r="AD648" i="45"/>
  <c r="X648" i="45"/>
  <c r="Y642" i="45"/>
  <c r="Z640" i="45"/>
  <c r="T640" i="45"/>
  <c r="AA636" i="45"/>
  <c r="X634" i="45"/>
  <c r="X626" i="45"/>
  <c r="X618" i="45"/>
  <c r="X610" i="45"/>
  <c r="X602" i="45"/>
  <c r="R586" i="45"/>
  <c r="X586" i="45"/>
  <c r="X584" i="45"/>
  <c r="X582" i="45"/>
  <c r="R552" i="45"/>
  <c r="X552" i="45"/>
  <c r="R520" i="45"/>
  <c r="X520" i="45"/>
  <c r="Y494" i="45"/>
  <c r="AA494" i="45"/>
  <c r="S486" i="45"/>
  <c r="V486" i="45"/>
  <c r="Y486" i="45"/>
  <c r="AA486" i="45"/>
  <c r="S474" i="45"/>
  <c r="AD474" i="45"/>
  <c r="AA451" i="45"/>
  <c r="AA446" i="45"/>
  <c r="R439" i="45"/>
  <c r="T439" i="45"/>
  <c r="V439" i="45"/>
  <c r="Z439" i="45"/>
  <c r="AA435" i="45"/>
  <c r="AA430" i="45"/>
  <c r="S398" i="45"/>
  <c r="W398" i="45"/>
  <c r="Y398" i="45"/>
  <c r="T376" i="45"/>
  <c r="U376" i="45"/>
  <c r="AC376" i="45"/>
  <c r="S376" i="45"/>
  <c r="W376" i="45"/>
  <c r="Y376" i="45"/>
  <c r="T373" i="45"/>
  <c r="AB373" i="45"/>
  <c r="T356" i="45"/>
  <c r="U356" i="45"/>
  <c r="AC356" i="45"/>
  <c r="S356" i="45"/>
  <c r="W356" i="45"/>
  <c r="Y356" i="45"/>
  <c r="U642" i="45"/>
  <c r="R578" i="45"/>
  <c r="X578" i="45"/>
  <c r="R576" i="45"/>
  <c r="X576" i="45"/>
  <c r="R544" i="45"/>
  <c r="X544" i="45"/>
  <c r="R512" i="45"/>
  <c r="X512" i="45"/>
  <c r="S496" i="45"/>
  <c r="AC496" i="45"/>
  <c r="U496" i="45"/>
  <c r="X496" i="45"/>
  <c r="S488" i="45"/>
  <c r="AC488" i="45"/>
  <c r="S482" i="45"/>
  <c r="AD482" i="45"/>
  <c r="V482" i="45"/>
  <c r="Y482" i="45"/>
  <c r="AA478" i="45"/>
  <c r="S478" i="45"/>
  <c r="AD478" i="45"/>
  <c r="V478" i="45"/>
  <c r="T465" i="45"/>
  <c r="V465" i="45"/>
  <c r="Y465" i="45"/>
  <c r="T461" i="45"/>
  <c r="V461" i="45"/>
  <c r="Y461" i="45"/>
  <c r="AB461" i="45"/>
  <c r="R423" i="45"/>
  <c r="T423" i="45"/>
  <c r="V423" i="45"/>
  <c r="Z423" i="45"/>
  <c r="S406" i="45"/>
  <c r="W406" i="45"/>
  <c r="Y406" i="45"/>
  <c r="S402" i="45"/>
  <c r="W402" i="45"/>
  <c r="Y402" i="45"/>
  <c r="X385" i="45"/>
  <c r="T385" i="45"/>
  <c r="AB385" i="45"/>
  <c r="T348" i="45"/>
  <c r="S348" i="45"/>
  <c r="AA348" i="45"/>
  <c r="U348" i="45"/>
  <c r="AC348" i="45"/>
  <c r="W348" i="45"/>
  <c r="Y348" i="45"/>
  <c r="S307" i="45"/>
  <c r="W307" i="45"/>
  <c r="Y307" i="45"/>
  <c r="AA307" i="45"/>
  <c r="S303" i="45"/>
  <c r="W303" i="45"/>
  <c r="Y303" i="45"/>
  <c r="AA303" i="45"/>
  <c r="S299" i="45"/>
  <c r="W299" i="45"/>
  <c r="Y299" i="45"/>
  <c r="AA299" i="45"/>
  <c r="AD642" i="45"/>
  <c r="AB640" i="45"/>
  <c r="W640" i="45"/>
  <c r="X630" i="45"/>
  <c r="X622" i="45"/>
  <c r="X614" i="45"/>
  <c r="X606" i="45"/>
  <c r="X598" i="45"/>
  <c r="R568" i="45"/>
  <c r="X568" i="45"/>
  <c r="R536" i="45"/>
  <c r="X536" i="45"/>
  <c r="R504" i="45"/>
  <c r="X504" i="45"/>
  <c r="Y498" i="45"/>
  <c r="AA498" i="45"/>
  <c r="T493" i="45"/>
  <c r="V493" i="45"/>
  <c r="Y493" i="45"/>
  <c r="T477" i="45"/>
  <c r="AB477" i="45"/>
  <c r="R467" i="45"/>
  <c r="W467" i="45"/>
  <c r="AB467" i="45"/>
  <c r="S467" i="45"/>
  <c r="X467" i="45"/>
  <c r="AD467" i="45"/>
  <c r="T467" i="45"/>
  <c r="Z467" i="45"/>
  <c r="R451" i="45"/>
  <c r="W451" i="45"/>
  <c r="AB451" i="45"/>
  <c r="S451" i="45"/>
  <c r="X451" i="45"/>
  <c r="AD451" i="45"/>
  <c r="T451" i="45"/>
  <c r="Z451" i="45"/>
  <c r="R446" i="45"/>
  <c r="V446" i="45"/>
  <c r="AD446" i="45"/>
  <c r="Y446" i="45"/>
  <c r="S446" i="45"/>
  <c r="Z446" i="45"/>
  <c r="R438" i="45"/>
  <c r="S438" i="45"/>
  <c r="Z438" i="45"/>
  <c r="U438" i="45"/>
  <c r="AA438" i="45"/>
  <c r="V438" i="45"/>
  <c r="AD438" i="45"/>
  <c r="R435" i="45"/>
  <c r="W435" i="45"/>
  <c r="AB435" i="45"/>
  <c r="S435" i="45"/>
  <c r="X435" i="45"/>
  <c r="AD435" i="45"/>
  <c r="T435" i="45"/>
  <c r="Z435" i="45"/>
  <c r="R430" i="45"/>
  <c r="V430" i="45"/>
  <c r="AD430" i="45"/>
  <c r="Y430" i="45"/>
  <c r="S430" i="45"/>
  <c r="Z430" i="45"/>
  <c r="U382" i="45"/>
  <c r="Y382" i="45"/>
  <c r="AC382" i="45"/>
  <c r="T380" i="45"/>
  <c r="W380" i="45"/>
  <c r="S380" i="45"/>
  <c r="AC380" i="45"/>
  <c r="U380" i="45"/>
  <c r="Y380" i="45"/>
  <c r="R375" i="45"/>
  <c r="AD375" i="45"/>
  <c r="V375" i="45"/>
  <c r="Z375" i="45"/>
  <c r="R594" i="45"/>
  <c r="X594" i="45"/>
  <c r="R560" i="45"/>
  <c r="X560" i="45"/>
  <c r="R528" i="45"/>
  <c r="X528" i="45"/>
  <c r="S495" i="45"/>
  <c r="R495" i="45"/>
  <c r="Z495" i="45"/>
  <c r="T495" i="45"/>
  <c r="AA495" i="45"/>
  <c r="V495" i="45"/>
  <c r="AB495" i="45"/>
  <c r="T489" i="45"/>
  <c r="AD489" i="45"/>
  <c r="V489" i="45"/>
  <c r="Y489" i="45"/>
  <c r="S487" i="45"/>
  <c r="R487" i="45"/>
  <c r="Z487" i="45"/>
  <c r="T487" i="45"/>
  <c r="AA487" i="45"/>
  <c r="V487" i="45"/>
  <c r="AB487" i="45"/>
  <c r="AB485" i="45"/>
  <c r="T485" i="45"/>
  <c r="AD485" i="45"/>
  <c r="V485" i="45"/>
  <c r="R475" i="45"/>
  <c r="W475" i="45"/>
  <c r="AB475" i="45"/>
  <c r="S475" i="45"/>
  <c r="X475" i="45"/>
  <c r="AD475" i="45"/>
  <c r="T475" i="45"/>
  <c r="Z475" i="45"/>
  <c r="Y469" i="45"/>
  <c r="AB469" i="45"/>
  <c r="R453" i="45"/>
  <c r="T453" i="45"/>
  <c r="AD453" i="45"/>
  <c r="V453" i="45"/>
  <c r="Y453" i="45"/>
  <c r="R422" i="45"/>
  <c r="S422" i="45"/>
  <c r="Z422" i="45"/>
  <c r="U422" i="45"/>
  <c r="AA422" i="45"/>
  <c r="V422" i="45"/>
  <c r="AD422" i="45"/>
  <c r="S408" i="45"/>
  <c r="AB408" i="45"/>
  <c r="U408" i="45"/>
  <c r="W408" i="45"/>
  <c r="AA408" i="45"/>
  <c r="S404" i="45"/>
  <c r="Y404" i="45"/>
  <c r="W404" i="45"/>
  <c r="S396" i="45"/>
  <c r="Y396" i="45"/>
  <c r="W396" i="45"/>
  <c r="U374" i="45"/>
  <c r="AC374" i="45"/>
  <c r="Y374" i="45"/>
  <c r="T364" i="45"/>
  <c r="S364" i="45"/>
  <c r="AA364" i="45"/>
  <c r="AC364" i="45"/>
  <c r="U364" i="45"/>
  <c r="W364" i="45"/>
  <c r="AA356" i="45"/>
  <c r="S291" i="45"/>
  <c r="W291" i="45"/>
  <c r="Y291" i="45"/>
  <c r="AA291" i="45"/>
  <c r="T352" i="45"/>
  <c r="S352" i="45"/>
  <c r="AA352" i="45"/>
  <c r="X349" i="45"/>
  <c r="AB349" i="45"/>
  <c r="T344" i="45"/>
  <c r="S344" i="45"/>
  <c r="AA344" i="45"/>
  <c r="U344" i="45"/>
  <c r="AC344" i="45"/>
  <c r="X333" i="45"/>
  <c r="AC333" i="45"/>
  <c r="S295" i="45"/>
  <c r="W295" i="45"/>
  <c r="U273" i="45"/>
  <c r="Y273" i="45"/>
  <c r="T267" i="45"/>
  <c r="U267" i="45"/>
  <c r="AC267" i="45"/>
  <c r="S267" i="45"/>
  <c r="W267" i="45"/>
  <c r="S263" i="45"/>
  <c r="W263" i="45"/>
  <c r="T263" i="45"/>
  <c r="Y263" i="45"/>
  <c r="R260" i="45"/>
  <c r="AC260" i="45"/>
  <c r="S257" i="45"/>
  <c r="U257" i="45"/>
  <c r="AA257" i="45"/>
  <c r="R257" i="45"/>
  <c r="AC257" i="45"/>
  <c r="V257" i="45"/>
  <c r="S231" i="45"/>
  <c r="AC231" i="45"/>
  <c r="U231" i="45"/>
  <c r="Y231" i="45"/>
  <c r="T207" i="45"/>
  <c r="S207" i="45"/>
  <c r="AA207" i="45"/>
  <c r="U207" i="45"/>
  <c r="AC207" i="45"/>
  <c r="W207" i="45"/>
  <c r="V202" i="45"/>
  <c r="Z202" i="45"/>
  <c r="AD202" i="45"/>
  <c r="R202" i="45"/>
  <c r="U189" i="45"/>
  <c r="Y189" i="45"/>
  <c r="AC189" i="45"/>
  <c r="S178" i="45"/>
  <c r="T178" i="45"/>
  <c r="W178" i="45"/>
  <c r="Y178" i="45"/>
  <c r="AB178" i="45"/>
  <c r="T121" i="45"/>
  <c r="X121" i="45"/>
  <c r="R103" i="45"/>
  <c r="W103" i="45"/>
  <c r="AC103" i="45"/>
  <c r="S103" i="45"/>
  <c r="Z103" i="45"/>
  <c r="U103" i="45"/>
  <c r="AA103" i="45"/>
  <c r="V103" i="45"/>
  <c r="Y103" i="45"/>
  <c r="AD103" i="45"/>
  <c r="V85" i="45"/>
  <c r="R85" i="45"/>
  <c r="X85" i="45"/>
  <c r="AA85" i="45"/>
  <c r="AB85" i="45"/>
  <c r="T18" i="45"/>
  <c r="Y18" i="45"/>
  <c r="AD18" i="45"/>
  <c r="AC484" i="45"/>
  <c r="X472" i="45"/>
  <c r="AA471" i="45"/>
  <c r="T471" i="45"/>
  <c r="U460" i="45"/>
  <c r="AA455" i="45"/>
  <c r="T455" i="45"/>
  <c r="Y445" i="45"/>
  <c r="R419" i="45"/>
  <c r="W419" i="45"/>
  <c r="AB419" i="45"/>
  <c r="R415" i="45"/>
  <c r="Z415" i="45"/>
  <c r="U414" i="45"/>
  <c r="T411" i="45"/>
  <c r="Z411" i="45"/>
  <c r="S390" i="45"/>
  <c r="W390" i="45"/>
  <c r="S388" i="45"/>
  <c r="Y388" i="45"/>
  <c r="T384" i="45"/>
  <c r="S384" i="45"/>
  <c r="AA384" i="45"/>
  <c r="R383" i="45"/>
  <c r="Z383" i="45"/>
  <c r="X377" i="45"/>
  <c r="U368" i="45"/>
  <c r="AC366" i="45"/>
  <c r="U360" i="45"/>
  <c r="AB353" i="45"/>
  <c r="Y352" i="45"/>
  <c r="X345" i="45"/>
  <c r="AB345" i="45"/>
  <c r="AB338" i="45"/>
  <c r="V338" i="45"/>
  <c r="R335" i="45"/>
  <c r="V335" i="45"/>
  <c r="Y335" i="45"/>
  <c r="R334" i="45"/>
  <c r="T334" i="45"/>
  <c r="AD334" i="45"/>
  <c r="V334" i="45"/>
  <c r="R332" i="45"/>
  <c r="W332" i="45"/>
  <c r="AB332" i="45"/>
  <c r="S332" i="45"/>
  <c r="X332" i="45"/>
  <c r="AD332" i="45"/>
  <c r="W328" i="45"/>
  <c r="W309" i="45"/>
  <c r="AC309" i="45"/>
  <c r="X309" i="45"/>
  <c r="Y305" i="45"/>
  <c r="AA305" i="45"/>
  <c r="Y301" i="45"/>
  <c r="AA301" i="45"/>
  <c r="Y297" i="45"/>
  <c r="AA297" i="45"/>
  <c r="T288" i="45"/>
  <c r="X288" i="45"/>
  <c r="T287" i="45"/>
  <c r="Y287" i="45"/>
  <c r="S287" i="45"/>
  <c r="AA287" i="45"/>
  <c r="T280" i="45"/>
  <c r="X280" i="45"/>
  <c r="T275" i="45"/>
  <c r="U275" i="45"/>
  <c r="AC275" i="45"/>
  <c r="AA275" i="45"/>
  <c r="S275" i="45"/>
  <c r="T244" i="45"/>
  <c r="R244" i="45"/>
  <c r="AD244" i="45"/>
  <c r="V244" i="45"/>
  <c r="X244" i="45"/>
  <c r="Z244" i="45"/>
  <c r="T236" i="45"/>
  <c r="R236" i="45"/>
  <c r="AD236" i="45"/>
  <c r="V236" i="45"/>
  <c r="Z236" i="45"/>
  <c r="T223" i="45"/>
  <c r="W223" i="45"/>
  <c r="Y223" i="45"/>
  <c r="U223" i="45"/>
  <c r="AA223" i="45"/>
  <c r="T219" i="45"/>
  <c r="W219" i="45"/>
  <c r="Y219" i="45"/>
  <c r="U219" i="45"/>
  <c r="AA219" i="45"/>
  <c r="Y201" i="45"/>
  <c r="U201" i="45"/>
  <c r="AC201" i="45"/>
  <c r="Y193" i="45"/>
  <c r="AC193" i="45"/>
  <c r="U193" i="45"/>
  <c r="R131" i="45"/>
  <c r="Z131" i="45"/>
  <c r="T131" i="45"/>
  <c r="AB131" i="45"/>
  <c r="V131" i="45"/>
  <c r="X131" i="45"/>
  <c r="AD131" i="45"/>
  <c r="T54" i="45"/>
  <c r="S54" i="45"/>
  <c r="Y54" i="45"/>
  <c r="AD54" i="45"/>
  <c r="W54" i="45"/>
  <c r="R54" i="45"/>
  <c r="Z54" i="45"/>
  <c r="V54" i="45"/>
  <c r="AA54" i="45"/>
  <c r="U54" i="45"/>
  <c r="AC54" i="45"/>
  <c r="X570" i="45"/>
  <c r="X562" i="45"/>
  <c r="X554" i="45"/>
  <c r="X546" i="45"/>
  <c r="X538" i="45"/>
  <c r="X530" i="45"/>
  <c r="X522" i="45"/>
  <c r="X514" i="45"/>
  <c r="X506" i="45"/>
  <c r="Z499" i="45"/>
  <c r="T499" i="45"/>
  <c r="AB497" i="45"/>
  <c r="Z491" i="45"/>
  <c r="AA490" i="45"/>
  <c r="AB479" i="45"/>
  <c r="V479" i="45"/>
  <c r="U472" i="45"/>
  <c r="Z471" i="45"/>
  <c r="R471" i="45"/>
  <c r="AA468" i="45"/>
  <c r="AC460" i="45"/>
  <c r="Z455" i="45"/>
  <c r="R455" i="45"/>
  <c r="Y454" i="45"/>
  <c r="AD437" i="45"/>
  <c r="AC436" i="45"/>
  <c r="AD421" i="45"/>
  <c r="AC420" i="45"/>
  <c r="AD419" i="45"/>
  <c r="V419" i="45"/>
  <c r="AA415" i="45"/>
  <c r="AA414" i="45"/>
  <c r="AB411" i="45"/>
  <c r="V411" i="45"/>
  <c r="Y384" i="45"/>
  <c r="T377" i="45"/>
  <c r="T372" i="45"/>
  <c r="Y372" i="45"/>
  <c r="AC368" i="45"/>
  <c r="Y366" i="45"/>
  <c r="AC360" i="45"/>
  <c r="R359" i="45"/>
  <c r="V359" i="45"/>
  <c r="AB357" i="45"/>
  <c r="T353" i="45"/>
  <c r="W352" i="45"/>
  <c r="Y344" i="45"/>
  <c r="R343" i="45"/>
  <c r="V343" i="45"/>
  <c r="AD343" i="45"/>
  <c r="V339" i="45"/>
  <c r="AD335" i="45"/>
  <c r="Z332" i="45"/>
  <c r="V331" i="45"/>
  <c r="S324" i="45"/>
  <c r="X324" i="45"/>
  <c r="AD324" i="45"/>
  <c r="T324" i="45"/>
  <c r="Z324" i="45"/>
  <c r="U321" i="45"/>
  <c r="R319" i="45"/>
  <c r="AA319" i="45"/>
  <c r="S319" i="45"/>
  <c r="AD319" i="45"/>
  <c r="R318" i="45"/>
  <c r="Y318" i="45"/>
  <c r="AB318" i="45"/>
  <c r="AA309" i="45"/>
  <c r="R306" i="45"/>
  <c r="X306" i="45"/>
  <c r="AB306" i="45"/>
  <c r="R302" i="45"/>
  <c r="X302" i="45"/>
  <c r="AB302" i="45"/>
  <c r="R298" i="45"/>
  <c r="X298" i="45"/>
  <c r="AB298" i="45"/>
  <c r="AA295" i="45"/>
  <c r="R290" i="45"/>
  <c r="X290" i="45"/>
  <c r="AB290" i="45"/>
  <c r="AC287" i="45"/>
  <c r="R282" i="45"/>
  <c r="AD282" i="45"/>
  <c r="AA267" i="45"/>
  <c r="T264" i="45"/>
  <c r="X264" i="45"/>
  <c r="AB264" i="45"/>
  <c r="Z257" i="45"/>
  <c r="S249" i="45"/>
  <c r="V249" i="45"/>
  <c r="AC249" i="45"/>
  <c r="W249" i="45"/>
  <c r="U249" i="45"/>
  <c r="Z249" i="45"/>
  <c r="S237" i="45"/>
  <c r="Y237" i="45"/>
  <c r="AC237" i="45"/>
  <c r="S235" i="45"/>
  <c r="U235" i="45"/>
  <c r="Y235" i="45"/>
  <c r="AC235" i="45"/>
  <c r="T230" i="45"/>
  <c r="V230" i="45"/>
  <c r="X230" i="45"/>
  <c r="R230" i="45"/>
  <c r="Z230" i="45"/>
  <c r="R222" i="45"/>
  <c r="V222" i="45"/>
  <c r="Z222" i="45"/>
  <c r="AD222" i="45"/>
  <c r="T215" i="45"/>
  <c r="Y215" i="45"/>
  <c r="S215" i="45"/>
  <c r="AA215" i="45"/>
  <c r="U215" i="45"/>
  <c r="W215" i="45"/>
  <c r="AC205" i="45"/>
  <c r="U205" i="45"/>
  <c r="Y205" i="45"/>
  <c r="T203" i="45"/>
  <c r="S203" i="45"/>
  <c r="AA203" i="45"/>
  <c r="U203" i="45"/>
  <c r="AC203" i="45"/>
  <c r="Y203" i="45"/>
  <c r="S127" i="45"/>
  <c r="Y127" i="45"/>
  <c r="R127" i="45"/>
  <c r="Z127" i="45"/>
  <c r="U127" i="45"/>
  <c r="V127" i="45"/>
  <c r="AC127" i="45"/>
  <c r="W118" i="45"/>
  <c r="AC118" i="45"/>
  <c r="R118" i="45"/>
  <c r="Y118" i="45"/>
  <c r="S118" i="45"/>
  <c r="V118" i="45"/>
  <c r="AA118" i="45"/>
  <c r="S101" i="45"/>
  <c r="Y101" i="45"/>
  <c r="T101" i="45"/>
  <c r="AC101" i="45"/>
  <c r="W101" i="45"/>
  <c r="X101" i="45"/>
  <c r="AB101" i="45"/>
  <c r="R82" i="45"/>
  <c r="U82" i="45"/>
  <c r="AA82" i="45"/>
  <c r="S82" i="45"/>
  <c r="AD82" i="45"/>
  <c r="V82" i="45"/>
  <c r="Y82" i="45"/>
  <c r="Z82" i="45"/>
  <c r="AD499" i="45"/>
  <c r="X499" i="45"/>
  <c r="V454" i="45"/>
  <c r="AA419" i="45"/>
  <c r="T419" i="45"/>
  <c r="V415" i="45"/>
  <c r="R414" i="45"/>
  <c r="V414" i="45"/>
  <c r="AD414" i="45"/>
  <c r="T368" i="45"/>
  <c r="W368" i="45"/>
  <c r="T360" i="45"/>
  <c r="Y360" i="45"/>
  <c r="U352" i="45"/>
  <c r="R351" i="45"/>
  <c r="V351" i="45"/>
  <c r="T349" i="45"/>
  <c r="W344" i="45"/>
  <c r="Y342" i="45"/>
  <c r="S333" i="45"/>
  <c r="AA329" i="45"/>
  <c r="U329" i="45"/>
  <c r="S328" i="45"/>
  <c r="R328" i="45"/>
  <c r="Z328" i="45"/>
  <c r="T328" i="45"/>
  <c r="AA328" i="45"/>
  <c r="R327" i="45"/>
  <c r="Y327" i="45"/>
  <c r="AA327" i="45"/>
  <c r="R326" i="45"/>
  <c r="V326" i="45"/>
  <c r="Y326" i="45"/>
  <c r="AA323" i="45"/>
  <c r="V323" i="45"/>
  <c r="S320" i="45"/>
  <c r="T320" i="45"/>
  <c r="AA320" i="45"/>
  <c r="V320" i="45"/>
  <c r="AB320" i="45"/>
  <c r="S312" i="45"/>
  <c r="R312" i="45"/>
  <c r="Z312" i="45"/>
  <c r="T312" i="45"/>
  <c r="AA312" i="45"/>
  <c r="R311" i="45"/>
  <c r="Y311" i="45"/>
  <c r="AA311" i="45"/>
  <c r="R310" i="45"/>
  <c r="V310" i="45"/>
  <c r="Y310" i="45"/>
  <c r="U309" i="45"/>
  <c r="W305" i="45"/>
  <c r="W301" i="45"/>
  <c r="W297" i="45"/>
  <c r="Y295" i="45"/>
  <c r="R294" i="45"/>
  <c r="X294" i="45"/>
  <c r="AB294" i="45"/>
  <c r="U289" i="45"/>
  <c r="Y289" i="45"/>
  <c r="W287" i="45"/>
  <c r="T283" i="45"/>
  <c r="U283" i="45"/>
  <c r="AC283" i="45"/>
  <c r="W283" i="45"/>
  <c r="U281" i="45"/>
  <c r="Y281" i="45"/>
  <c r="Y275" i="45"/>
  <c r="T271" i="45"/>
  <c r="Y271" i="45"/>
  <c r="U271" i="45"/>
  <c r="W271" i="45"/>
  <c r="Y267" i="45"/>
  <c r="AB263" i="45"/>
  <c r="R262" i="45"/>
  <c r="S262" i="45"/>
  <c r="AD262" i="45"/>
  <c r="X262" i="45"/>
  <c r="AA262" i="45"/>
  <c r="X260" i="45"/>
  <c r="W257" i="45"/>
  <c r="X252" i="45"/>
  <c r="S245" i="45"/>
  <c r="Y245" i="45"/>
  <c r="AC245" i="45"/>
  <c r="U245" i="45"/>
  <c r="AC223" i="45"/>
  <c r="AC219" i="45"/>
  <c r="Y213" i="45"/>
  <c r="AC213" i="45"/>
  <c r="V210" i="45"/>
  <c r="R210" i="45"/>
  <c r="Z210" i="45"/>
  <c r="Y207" i="45"/>
  <c r="U188" i="45"/>
  <c r="Y188" i="45"/>
  <c r="AC188" i="45"/>
  <c r="R188" i="45"/>
  <c r="V188" i="45"/>
  <c r="Z188" i="45"/>
  <c r="AD188" i="45"/>
  <c r="S188" i="45"/>
  <c r="AA188" i="45"/>
  <c r="T188" i="45"/>
  <c r="AB188" i="45"/>
  <c r="W188" i="45"/>
  <c r="T124" i="45"/>
  <c r="R124" i="45"/>
  <c r="W124" i="45"/>
  <c r="AC124" i="45"/>
  <c r="S124" i="45"/>
  <c r="Y124" i="45"/>
  <c r="AD124" i="45"/>
  <c r="U124" i="45"/>
  <c r="V124" i="45"/>
  <c r="Z124" i="45"/>
  <c r="X109" i="45"/>
  <c r="Y109" i="45"/>
  <c r="S109" i="45"/>
  <c r="X104" i="45"/>
  <c r="S104" i="45"/>
  <c r="Z104" i="45"/>
  <c r="T195" i="45"/>
  <c r="U195" i="45"/>
  <c r="AC195" i="45"/>
  <c r="W195" i="45"/>
  <c r="R180" i="45"/>
  <c r="W180" i="45"/>
  <c r="AC180" i="45"/>
  <c r="S180" i="45"/>
  <c r="Y180" i="45"/>
  <c r="AD180" i="45"/>
  <c r="AB174" i="45"/>
  <c r="W174" i="45"/>
  <c r="S172" i="45"/>
  <c r="Y172" i="45"/>
  <c r="AD172" i="45"/>
  <c r="U172" i="45"/>
  <c r="Z172" i="45"/>
  <c r="V167" i="45"/>
  <c r="X167" i="45"/>
  <c r="R155" i="45"/>
  <c r="AD155" i="45"/>
  <c r="V155" i="45"/>
  <c r="V151" i="45"/>
  <c r="X151" i="45"/>
  <c r="R139" i="45"/>
  <c r="AD139" i="45"/>
  <c r="V139" i="45"/>
  <c r="S123" i="45"/>
  <c r="U123" i="45"/>
  <c r="AC123" i="45"/>
  <c r="V123" i="45"/>
  <c r="AD123" i="45"/>
  <c r="T120" i="45"/>
  <c r="R120" i="45"/>
  <c r="W120" i="45"/>
  <c r="AC120" i="45"/>
  <c r="S120" i="45"/>
  <c r="Y120" i="45"/>
  <c r="AD120" i="45"/>
  <c r="Z115" i="45"/>
  <c r="R115" i="45"/>
  <c r="AA115" i="45"/>
  <c r="X98" i="45"/>
  <c r="R98" i="45"/>
  <c r="Y90" i="45"/>
  <c r="U90" i="45"/>
  <c r="X90" i="45"/>
  <c r="T78" i="45"/>
  <c r="U78" i="45"/>
  <c r="Z78" i="45"/>
  <c r="S78" i="45"/>
  <c r="AA78" i="45"/>
  <c r="V78" i="45"/>
  <c r="AC78" i="45"/>
  <c r="T74" i="45"/>
  <c r="S74" i="45"/>
  <c r="R74" i="45"/>
  <c r="Y74" i="45"/>
  <c r="AD74" i="45"/>
  <c r="U74" i="45"/>
  <c r="Z74" i="45"/>
  <c r="AC74" i="45"/>
  <c r="V74" i="45"/>
  <c r="X72" i="45"/>
  <c r="U72" i="45"/>
  <c r="AC72" i="45"/>
  <c r="T50" i="45"/>
  <c r="R50" i="45"/>
  <c r="W50" i="45"/>
  <c r="AC50" i="45"/>
  <c r="Y50" i="45"/>
  <c r="S50" i="45"/>
  <c r="Z50" i="45"/>
  <c r="U50" i="45"/>
  <c r="V50" i="45"/>
  <c r="U48" i="45"/>
  <c r="AC48" i="45"/>
  <c r="T48" i="45"/>
  <c r="X48" i="45"/>
  <c r="AB48" i="45"/>
  <c r="X17" i="45"/>
  <c r="W17" i="45"/>
  <c r="AB17" i="45"/>
  <c r="S17" i="45"/>
  <c r="AC17" i="45"/>
  <c r="V12" i="45"/>
  <c r="Z12" i="45"/>
  <c r="AD12" i="45"/>
  <c r="R4" i="45"/>
  <c r="Z4" i="45"/>
  <c r="AD4" i="45"/>
  <c r="AA340" i="45"/>
  <c r="W340" i="45"/>
  <c r="R340" i="45"/>
  <c r="U337" i="45"/>
  <c r="Z336" i="45"/>
  <c r="R336" i="45"/>
  <c r="Z316" i="45"/>
  <c r="T308" i="45"/>
  <c r="T304" i="45"/>
  <c r="T300" i="45"/>
  <c r="T279" i="45"/>
  <c r="W279" i="45"/>
  <c r="R274" i="45"/>
  <c r="AD274" i="45"/>
  <c r="V261" i="45"/>
  <c r="AA261" i="45"/>
  <c r="U256" i="45"/>
  <c r="Z256" i="45"/>
  <c r="S255" i="45"/>
  <c r="W255" i="45"/>
  <c r="S247" i="45"/>
  <c r="Y247" i="45"/>
  <c r="AB247" i="45"/>
  <c r="T246" i="45"/>
  <c r="V246" i="45"/>
  <c r="X246" i="45"/>
  <c r="S243" i="45"/>
  <c r="U243" i="45"/>
  <c r="Y243" i="45"/>
  <c r="S241" i="45"/>
  <c r="U241" i="45"/>
  <c r="S229" i="45"/>
  <c r="Y229" i="45"/>
  <c r="AC229" i="45"/>
  <c r="Y225" i="45"/>
  <c r="AC225" i="45"/>
  <c r="U221" i="45"/>
  <c r="Y221" i="45"/>
  <c r="AA195" i="45"/>
  <c r="R190" i="45"/>
  <c r="V190" i="45"/>
  <c r="R185" i="45"/>
  <c r="V185" i="45"/>
  <c r="X185" i="45"/>
  <c r="U184" i="45"/>
  <c r="AA184" i="45"/>
  <c r="V184" i="45"/>
  <c r="AC184" i="45"/>
  <c r="Z180" i="45"/>
  <c r="W172" i="45"/>
  <c r="S170" i="45"/>
  <c r="W170" i="45"/>
  <c r="Y170" i="45"/>
  <c r="R169" i="45"/>
  <c r="S169" i="45"/>
  <c r="AD169" i="45"/>
  <c r="V169" i="45"/>
  <c r="AD167" i="45"/>
  <c r="R153" i="45"/>
  <c r="AD153" i="45"/>
  <c r="V153" i="45"/>
  <c r="AD151" i="45"/>
  <c r="R137" i="45"/>
  <c r="AD137" i="45"/>
  <c r="V137" i="45"/>
  <c r="U130" i="45"/>
  <c r="Y130" i="45"/>
  <c r="Y126" i="45"/>
  <c r="U126" i="45"/>
  <c r="Z123" i="45"/>
  <c r="Z120" i="45"/>
  <c r="S119" i="45"/>
  <c r="U119" i="45"/>
  <c r="AC119" i="45"/>
  <c r="V119" i="45"/>
  <c r="AD119" i="45"/>
  <c r="S116" i="45"/>
  <c r="AD116" i="45"/>
  <c r="W116" i="45"/>
  <c r="X110" i="45"/>
  <c r="Y110" i="45"/>
  <c r="R107" i="45"/>
  <c r="Z107" i="45"/>
  <c r="U107" i="45"/>
  <c r="AC107" i="45"/>
  <c r="V107" i="45"/>
  <c r="U87" i="45"/>
  <c r="Y87" i="45"/>
  <c r="AC87" i="45"/>
  <c r="Y78" i="45"/>
  <c r="T70" i="45"/>
  <c r="R70" i="45"/>
  <c r="W70" i="45"/>
  <c r="AC70" i="45"/>
  <c r="S70" i="45"/>
  <c r="Z70" i="45"/>
  <c r="U70" i="45"/>
  <c r="AA70" i="45"/>
  <c r="AD70" i="45"/>
  <c r="S67" i="45"/>
  <c r="T67" i="45"/>
  <c r="X67" i="45"/>
  <c r="AB67" i="45"/>
  <c r="W67" i="45"/>
  <c r="R57" i="45"/>
  <c r="U57" i="45"/>
  <c r="AD57" i="45"/>
  <c r="V57" i="45"/>
  <c r="AC57" i="45"/>
  <c r="S33" i="45"/>
  <c r="V33" i="45"/>
  <c r="AD33" i="45"/>
  <c r="U33" i="45"/>
  <c r="Y33" i="45"/>
  <c r="Z33" i="45"/>
  <c r="AC33" i="45"/>
  <c r="Y279" i="45"/>
  <c r="R266" i="45"/>
  <c r="AD266" i="45"/>
  <c r="AC261" i="45"/>
  <c r="U261" i="45"/>
  <c r="AB255" i="45"/>
  <c r="R254" i="45"/>
  <c r="S254" i="45"/>
  <c r="AD254" i="45"/>
  <c r="U253" i="45"/>
  <c r="V253" i="45"/>
  <c r="AA253" i="45"/>
  <c r="AD246" i="45"/>
  <c r="S239" i="45"/>
  <c r="AC239" i="45"/>
  <c r="T238" i="45"/>
  <c r="V238" i="45"/>
  <c r="X238" i="45"/>
  <c r="S233" i="45"/>
  <c r="U233" i="45"/>
  <c r="T227" i="45"/>
  <c r="U227" i="45"/>
  <c r="AC227" i="45"/>
  <c r="W227" i="45"/>
  <c r="V214" i="45"/>
  <c r="Z214" i="45"/>
  <c r="T212" i="45"/>
  <c r="X212" i="45"/>
  <c r="T211" i="45"/>
  <c r="Y211" i="45"/>
  <c r="S211" i="45"/>
  <c r="AA211" i="45"/>
  <c r="Y209" i="45"/>
  <c r="U209" i="45"/>
  <c r="T199" i="45"/>
  <c r="U199" i="45"/>
  <c r="AC199" i="45"/>
  <c r="W199" i="45"/>
  <c r="Y195" i="45"/>
  <c r="T191" i="45"/>
  <c r="W191" i="45"/>
  <c r="Y191" i="45"/>
  <c r="AD185" i="45"/>
  <c r="Z184" i="45"/>
  <c r="V180" i="45"/>
  <c r="W176" i="45"/>
  <c r="R176" i="45"/>
  <c r="Z176" i="45"/>
  <c r="V172" i="45"/>
  <c r="U171" i="45"/>
  <c r="Z171" i="45"/>
  <c r="Z167" i="45"/>
  <c r="V165" i="45"/>
  <c r="X165" i="45"/>
  <c r="Z155" i="45"/>
  <c r="Z151" i="45"/>
  <c r="V149" i="45"/>
  <c r="X149" i="45"/>
  <c r="Z139" i="45"/>
  <c r="T133" i="45"/>
  <c r="AB133" i="45"/>
  <c r="V133" i="45"/>
  <c r="AD133" i="45"/>
  <c r="Y123" i="45"/>
  <c r="V120" i="45"/>
  <c r="Z119" i="45"/>
  <c r="AA116" i="45"/>
  <c r="W115" i="45"/>
  <c r="V111" i="45"/>
  <c r="AA111" i="45"/>
  <c r="R111" i="45"/>
  <c r="W111" i="45"/>
  <c r="AC111" i="45"/>
  <c r="T89" i="45"/>
  <c r="X89" i="45"/>
  <c r="AB89" i="45"/>
  <c r="W78" i="45"/>
  <c r="AA74" i="45"/>
  <c r="AD50" i="45"/>
  <c r="S30" i="45"/>
  <c r="W30" i="45"/>
  <c r="Y28" i="45"/>
  <c r="U28" i="45"/>
  <c r="V19" i="45"/>
  <c r="AA19" i="45"/>
  <c r="S19" i="45"/>
  <c r="Z19" i="45"/>
  <c r="U19" i="45"/>
  <c r="AC19" i="45"/>
  <c r="R19" i="45"/>
  <c r="W19" i="45"/>
  <c r="AD242" i="45"/>
  <c r="R242" i="45"/>
  <c r="AD234" i="45"/>
  <c r="R234" i="45"/>
  <c r="X220" i="45"/>
  <c r="R218" i="45"/>
  <c r="R102" i="45"/>
  <c r="Z102" i="45"/>
  <c r="S88" i="45"/>
  <c r="AA88" i="45"/>
  <c r="U84" i="45"/>
  <c r="AA84" i="45"/>
  <c r="X76" i="45"/>
  <c r="AC76" i="45"/>
  <c r="R73" i="45"/>
  <c r="U73" i="45"/>
  <c r="AD73" i="45"/>
  <c r="Y73" i="45"/>
  <c r="AC73" i="45"/>
  <c r="S71" i="45"/>
  <c r="W71" i="45"/>
  <c r="T71" i="45"/>
  <c r="X71" i="45"/>
  <c r="T62" i="45"/>
  <c r="U62" i="45"/>
  <c r="Z62" i="45"/>
  <c r="S62" i="45"/>
  <c r="AA62" i="45"/>
  <c r="V62" i="45"/>
  <c r="AC62" i="45"/>
  <c r="R61" i="45"/>
  <c r="V61" i="45"/>
  <c r="AD61" i="45"/>
  <c r="U61" i="45"/>
  <c r="V37" i="45"/>
  <c r="W37" i="45"/>
  <c r="AA37" i="45"/>
  <c r="Y11" i="45"/>
  <c r="U11" i="45"/>
  <c r="AC11" i="45"/>
  <c r="Y186" i="45"/>
  <c r="Z128" i="45"/>
  <c r="U128" i="45"/>
  <c r="AD108" i="45"/>
  <c r="W108" i="45"/>
  <c r="Y102" i="45"/>
  <c r="AA92" i="45"/>
  <c r="AA83" i="45"/>
  <c r="R81" i="45"/>
  <c r="V81" i="45"/>
  <c r="AD81" i="45"/>
  <c r="R77" i="45"/>
  <c r="V77" i="45"/>
  <c r="Y36" i="45"/>
  <c r="AD36" i="45"/>
  <c r="U36" i="45"/>
  <c r="AC36" i="45"/>
  <c r="X36" i="45"/>
  <c r="S29" i="45"/>
  <c r="R29" i="45"/>
  <c r="Z29" i="45"/>
  <c r="AC29" i="45"/>
  <c r="U29" i="45"/>
  <c r="AD29" i="45"/>
  <c r="R20" i="45"/>
  <c r="T20" i="45"/>
  <c r="V20" i="45"/>
  <c r="Z20" i="45"/>
  <c r="R69" i="45"/>
  <c r="AC69" i="45"/>
  <c r="T66" i="45"/>
  <c r="V66" i="45"/>
  <c r="AA66" i="45"/>
  <c r="X60" i="45"/>
  <c r="AC60" i="45"/>
  <c r="S59" i="45"/>
  <c r="X59" i="45"/>
  <c r="T58" i="45"/>
  <c r="S58" i="45"/>
  <c r="Y58" i="45"/>
  <c r="AD58" i="45"/>
  <c r="V53" i="45"/>
  <c r="AD53" i="45"/>
  <c r="U49" i="45"/>
  <c r="AC49" i="45"/>
  <c r="T39" i="45"/>
  <c r="AB39" i="45"/>
  <c r="T27" i="45"/>
  <c r="V27" i="45"/>
  <c r="Z27" i="45"/>
  <c r="AD27" i="45"/>
  <c r="X75" i="45"/>
  <c r="Y69" i="45"/>
  <c r="AC66" i="45"/>
  <c r="U66" i="45"/>
  <c r="R65" i="45"/>
  <c r="Y65" i="45"/>
  <c r="AB59" i="45"/>
  <c r="AC58" i="45"/>
  <c r="V58" i="45"/>
  <c r="S55" i="45"/>
  <c r="X55" i="45"/>
  <c r="Y53" i="45"/>
  <c r="T51" i="45"/>
  <c r="AB51" i="45"/>
  <c r="Y49" i="45"/>
  <c r="T46" i="45"/>
  <c r="U46" i="45"/>
  <c r="Z46" i="45"/>
  <c r="S45" i="45"/>
  <c r="Y45" i="45"/>
  <c r="V41" i="45"/>
  <c r="AA41" i="45"/>
  <c r="X39" i="45"/>
  <c r="AA27" i="45"/>
  <c r="U27" i="45"/>
  <c r="AB25" i="45"/>
  <c r="R24" i="45"/>
  <c r="AB24" i="45"/>
  <c r="U3" i="45"/>
  <c r="Y3" i="45"/>
  <c r="R994" i="45"/>
  <c r="V994" i="45"/>
  <c r="Z994" i="45"/>
  <c r="AD994" i="45"/>
  <c r="W994" i="45"/>
  <c r="AB994" i="45"/>
  <c r="S994" i="45"/>
  <c r="X994" i="45"/>
  <c r="AC994" i="45"/>
  <c r="T994" i="45"/>
  <c r="Y994" i="45"/>
  <c r="U994" i="45"/>
  <c r="AA994" i="45"/>
  <c r="R978" i="45"/>
  <c r="V978" i="45"/>
  <c r="Z978" i="45"/>
  <c r="AD978" i="45"/>
  <c r="W978" i="45"/>
  <c r="AB978" i="45"/>
  <c r="S978" i="45"/>
  <c r="X978" i="45"/>
  <c r="AC978" i="45"/>
  <c r="Y978" i="45"/>
  <c r="U978" i="45"/>
  <c r="AA978" i="45"/>
  <c r="T978" i="45"/>
  <c r="S999" i="45"/>
  <c r="W999" i="45"/>
  <c r="AA999" i="45"/>
  <c r="U999" i="45"/>
  <c r="Z999" i="45"/>
  <c r="V999" i="45"/>
  <c r="AB999" i="45"/>
  <c r="R999" i="45"/>
  <c r="X999" i="45"/>
  <c r="AC999" i="45"/>
  <c r="T999" i="45"/>
  <c r="Y999" i="45"/>
  <c r="AD999" i="45"/>
  <c r="R986" i="45"/>
  <c r="V986" i="45"/>
  <c r="Z986" i="45"/>
  <c r="AD986" i="45"/>
  <c r="W986" i="45"/>
  <c r="AB986" i="45"/>
  <c r="S986" i="45"/>
  <c r="X986" i="45"/>
  <c r="AC986" i="45"/>
  <c r="T986" i="45"/>
  <c r="Y986" i="45"/>
  <c r="U986" i="45"/>
  <c r="AA986" i="45"/>
  <c r="R938" i="45"/>
  <c r="V938" i="45"/>
  <c r="Z938" i="45"/>
  <c r="AD938" i="45"/>
  <c r="W938" i="45"/>
  <c r="AB938" i="45"/>
  <c r="U938" i="45"/>
  <c r="AA938" i="45"/>
  <c r="S938" i="45"/>
  <c r="X938" i="45"/>
  <c r="AC938" i="45"/>
  <c r="Y938" i="45"/>
  <c r="T938" i="45"/>
  <c r="R906" i="45"/>
  <c r="V906" i="45"/>
  <c r="Z906" i="45"/>
  <c r="AD906" i="45"/>
  <c r="W906" i="45"/>
  <c r="AB906" i="45"/>
  <c r="S906" i="45"/>
  <c r="X906" i="45"/>
  <c r="AC906" i="45"/>
  <c r="Y906" i="45"/>
  <c r="T906" i="45"/>
  <c r="U906" i="45"/>
  <c r="AA906" i="45"/>
  <c r="S887" i="45"/>
  <c r="W887" i="45"/>
  <c r="AA887" i="45"/>
  <c r="U887" i="45"/>
  <c r="Z887" i="45"/>
  <c r="V887" i="45"/>
  <c r="AB887" i="45"/>
  <c r="X887" i="45"/>
  <c r="AC887" i="45"/>
  <c r="T887" i="45"/>
  <c r="Y887" i="45"/>
  <c r="AD887" i="45"/>
  <c r="R887" i="45"/>
  <c r="S871" i="45"/>
  <c r="W871" i="45"/>
  <c r="AA871" i="45"/>
  <c r="U871" i="45"/>
  <c r="Z871" i="45"/>
  <c r="V871" i="45"/>
  <c r="AB871" i="45"/>
  <c r="T871" i="45"/>
  <c r="Y871" i="45"/>
  <c r="AD871" i="45"/>
  <c r="R871" i="45"/>
  <c r="X871" i="45"/>
  <c r="AC871" i="45"/>
  <c r="S943" i="45"/>
  <c r="W943" i="45"/>
  <c r="AA943" i="45"/>
  <c r="U943" i="45"/>
  <c r="Z943" i="45"/>
  <c r="T943" i="45"/>
  <c r="Y943" i="45"/>
  <c r="AD943" i="45"/>
  <c r="V943" i="45"/>
  <c r="AB943" i="45"/>
  <c r="R943" i="45"/>
  <c r="X943" i="45"/>
  <c r="AC943" i="45"/>
  <c r="S967" i="45"/>
  <c r="W967" i="45"/>
  <c r="AA967" i="45"/>
  <c r="U967" i="45"/>
  <c r="Z967" i="45"/>
  <c r="V967" i="45"/>
  <c r="AB967" i="45"/>
  <c r="X967" i="45"/>
  <c r="R967" i="45"/>
  <c r="AC967" i="45"/>
  <c r="T967" i="45"/>
  <c r="Y967" i="45"/>
  <c r="AD967" i="45"/>
  <c r="R954" i="45"/>
  <c r="V954" i="45"/>
  <c r="Z954" i="45"/>
  <c r="AD954" i="45"/>
  <c r="W954" i="45"/>
  <c r="AB954" i="45"/>
  <c r="S954" i="45"/>
  <c r="X954" i="45"/>
  <c r="AC954" i="45"/>
  <c r="T954" i="45"/>
  <c r="Y954" i="45"/>
  <c r="U954" i="45"/>
  <c r="AA954" i="45"/>
  <c r="R922" i="45"/>
  <c r="V922" i="45"/>
  <c r="Z922" i="45"/>
  <c r="AD922" i="45"/>
  <c r="W922" i="45"/>
  <c r="AB922" i="45"/>
  <c r="S922" i="45"/>
  <c r="X922" i="45"/>
  <c r="AC922" i="45"/>
  <c r="Y922" i="45"/>
  <c r="T922" i="45"/>
  <c r="U922" i="45"/>
  <c r="AA922" i="45"/>
  <c r="S855" i="45"/>
  <c r="W855" i="45"/>
  <c r="AA855" i="45"/>
  <c r="U855" i="45"/>
  <c r="Z855" i="45"/>
  <c r="V855" i="45"/>
  <c r="AB855" i="45"/>
  <c r="T855" i="45"/>
  <c r="Y855" i="45"/>
  <c r="AD855" i="45"/>
  <c r="R855" i="45"/>
  <c r="X855" i="45"/>
  <c r="AC855" i="45"/>
  <c r="D1003" i="45"/>
  <c r="S991" i="45"/>
  <c r="W991" i="45"/>
  <c r="AA991" i="45"/>
  <c r="U991" i="45"/>
  <c r="Z991" i="45"/>
  <c r="Y991" i="45"/>
  <c r="V991" i="45"/>
  <c r="AB991" i="45"/>
  <c r="R991" i="45"/>
  <c r="X991" i="45"/>
  <c r="AC991" i="45"/>
  <c r="T991" i="45"/>
  <c r="AD991" i="45"/>
  <c r="S975" i="45"/>
  <c r="W975" i="45"/>
  <c r="AA975" i="45"/>
  <c r="U975" i="45"/>
  <c r="Z975" i="45"/>
  <c r="V975" i="45"/>
  <c r="AB975" i="45"/>
  <c r="R975" i="45"/>
  <c r="AC975" i="45"/>
  <c r="T975" i="45"/>
  <c r="Y975" i="45"/>
  <c r="AD975" i="45"/>
  <c r="X975" i="45"/>
  <c r="R962" i="45"/>
  <c r="V962" i="45"/>
  <c r="Z962" i="45"/>
  <c r="AD962" i="45"/>
  <c r="W962" i="45"/>
  <c r="AB962" i="45"/>
  <c r="S962" i="45"/>
  <c r="X962" i="45"/>
  <c r="AC962" i="45"/>
  <c r="T962" i="45"/>
  <c r="Y962" i="45"/>
  <c r="U962" i="45"/>
  <c r="AA962" i="45"/>
  <c r="R930" i="45"/>
  <c r="V930" i="45"/>
  <c r="Z930" i="45"/>
  <c r="AD930" i="45"/>
  <c r="W930" i="45"/>
  <c r="AB930" i="45"/>
  <c r="S930" i="45"/>
  <c r="X930" i="45"/>
  <c r="AC930" i="45"/>
  <c r="T930" i="45"/>
  <c r="Y930" i="45"/>
  <c r="U930" i="45"/>
  <c r="AA930" i="45"/>
  <c r="R914" i="45"/>
  <c r="V914" i="45"/>
  <c r="Z914" i="45"/>
  <c r="AD914" i="45"/>
  <c r="W914" i="45"/>
  <c r="AB914" i="45"/>
  <c r="S914" i="45"/>
  <c r="X914" i="45"/>
  <c r="AC914" i="45"/>
  <c r="Y914" i="45"/>
  <c r="U914" i="45"/>
  <c r="AA914" i="45"/>
  <c r="T914" i="45"/>
  <c r="S895" i="45"/>
  <c r="W895" i="45"/>
  <c r="AA895" i="45"/>
  <c r="U895" i="45"/>
  <c r="Z895" i="45"/>
  <c r="V895" i="45"/>
  <c r="AB895" i="45"/>
  <c r="R895" i="45"/>
  <c r="AC895" i="45"/>
  <c r="X895" i="45"/>
  <c r="T895" i="45"/>
  <c r="Y895" i="45"/>
  <c r="AD895" i="45"/>
  <c r="S879" i="45"/>
  <c r="W879" i="45"/>
  <c r="AA879" i="45"/>
  <c r="U879" i="45"/>
  <c r="Z879" i="45"/>
  <c r="V879" i="45"/>
  <c r="AB879" i="45"/>
  <c r="AC879" i="45"/>
  <c r="R879" i="45"/>
  <c r="X879" i="45"/>
  <c r="T879" i="45"/>
  <c r="Y879" i="45"/>
  <c r="AD879" i="45"/>
  <c r="S863" i="45"/>
  <c r="W863" i="45"/>
  <c r="AA863" i="45"/>
  <c r="U863" i="45"/>
  <c r="Z863" i="45"/>
  <c r="V863" i="45"/>
  <c r="AB863" i="45"/>
  <c r="R863" i="45"/>
  <c r="X863" i="45"/>
  <c r="AC863" i="45"/>
  <c r="T863" i="45"/>
  <c r="Y863" i="45"/>
  <c r="AD863" i="45"/>
  <c r="R1002" i="45"/>
  <c r="V1002" i="45"/>
  <c r="Z1002" i="45"/>
  <c r="AD1002" i="45"/>
  <c r="W1002" i="45"/>
  <c r="AB1002" i="45"/>
  <c r="S1002" i="45"/>
  <c r="X1002" i="45"/>
  <c r="AC1002" i="45"/>
  <c r="T1002" i="45"/>
  <c r="Y1002" i="45"/>
  <c r="U1002" i="45"/>
  <c r="AA1002" i="45"/>
  <c r="S983" i="45"/>
  <c r="W983" i="45"/>
  <c r="AA983" i="45"/>
  <c r="U983" i="45"/>
  <c r="Z983" i="45"/>
  <c r="V983" i="45"/>
  <c r="AB983" i="45"/>
  <c r="T983" i="45"/>
  <c r="Y983" i="45"/>
  <c r="AD983" i="45"/>
  <c r="R983" i="45"/>
  <c r="X983" i="45"/>
  <c r="AC983" i="45"/>
  <c r="R970" i="45"/>
  <c r="V970" i="45"/>
  <c r="Z970" i="45"/>
  <c r="AD970" i="45"/>
  <c r="W970" i="45"/>
  <c r="AB970" i="45"/>
  <c r="S970" i="45"/>
  <c r="X970" i="45"/>
  <c r="AC970" i="45"/>
  <c r="Y970" i="45"/>
  <c r="U970" i="45"/>
  <c r="AA970" i="45"/>
  <c r="T970" i="45"/>
  <c r="S951" i="45"/>
  <c r="W951" i="45"/>
  <c r="AA951" i="45"/>
  <c r="U951" i="45"/>
  <c r="Z951" i="45"/>
  <c r="V951" i="45"/>
  <c r="AB951" i="45"/>
  <c r="R951" i="45"/>
  <c r="X951" i="45"/>
  <c r="AC951" i="45"/>
  <c r="Y951" i="45"/>
  <c r="T951" i="45"/>
  <c r="AD951" i="45"/>
  <c r="S935" i="45"/>
  <c r="W935" i="45"/>
  <c r="AA935" i="45"/>
  <c r="U935" i="45"/>
  <c r="Z935" i="45"/>
  <c r="AD935" i="45"/>
  <c r="V935" i="45"/>
  <c r="AB935" i="45"/>
  <c r="X935" i="45"/>
  <c r="AC935" i="45"/>
  <c r="T935" i="45"/>
  <c r="Y935" i="45"/>
  <c r="R935" i="45"/>
  <c r="S919" i="45"/>
  <c r="W919" i="45"/>
  <c r="AA919" i="45"/>
  <c r="U919" i="45"/>
  <c r="Z919" i="45"/>
  <c r="V919" i="45"/>
  <c r="AB919" i="45"/>
  <c r="X919" i="45"/>
  <c r="T919" i="45"/>
  <c r="Y919" i="45"/>
  <c r="AD919" i="45"/>
  <c r="R919" i="45"/>
  <c r="AC919" i="45"/>
  <c r="S903" i="45"/>
  <c r="W903" i="45"/>
  <c r="AA903" i="45"/>
  <c r="U903" i="45"/>
  <c r="Z903" i="45"/>
  <c r="V903" i="45"/>
  <c r="AB903" i="45"/>
  <c r="R903" i="45"/>
  <c r="X903" i="45"/>
  <c r="AC903" i="45"/>
  <c r="T903" i="45"/>
  <c r="Y903" i="45"/>
  <c r="AD903" i="45"/>
  <c r="R890" i="45"/>
  <c r="V890" i="45"/>
  <c r="Z890" i="45"/>
  <c r="AD890" i="45"/>
  <c r="W890" i="45"/>
  <c r="AB890" i="45"/>
  <c r="S890" i="45"/>
  <c r="X890" i="45"/>
  <c r="AC890" i="45"/>
  <c r="T890" i="45"/>
  <c r="Y890" i="45"/>
  <c r="U890" i="45"/>
  <c r="AA890" i="45"/>
  <c r="R874" i="45"/>
  <c r="V874" i="45"/>
  <c r="Z874" i="45"/>
  <c r="AD874" i="45"/>
  <c r="W874" i="45"/>
  <c r="AB874" i="45"/>
  <c r="S874" i="45"/>
  <c r="X874" i="45"/>
  <c r="AC874" i="45"/>
  <c r="T874" i="45"/>
  <c r="Y874" i="45"/>
  <c r="U874" i="45"/>
  <c r="AA874" i="45"/>
  <c r="R858" i="45"/>
  <c r="V858" i="45"/>
  <c r="Z858" i="45"/>
  <c r="AD858" i="45"/>
  <c r="W858" i="45"/>
  <c r="AB858" i="45"/>
  <c r="S858" i="45"/>
  <c r="X858" i="45"/>
  <c r="AC858" i="45"/>
  <c r="T858" i="45"/>
  <c r="Y858" i="45"/>
  <c r="U858" i="45"/>
  <c r="AA858" i="45"/>
  <c r="S959" i="45"/>
  <c r="W959" i="45"/>
  <c r="AA959" i="45"/>
  <c r="U959" i="45"/>
  <c r="Z959" i="45"/>
  <c r="T959" i="45"/>
  <c r="V959" i="45"/>
  <c r="AB959" i="45"/>
  <c r="R959" i="45"/>
  <c r="X959" i="45"/>
  <c r="AC959" i="45"/>
  <c r="Y959" i="45"/>
  <c r="AD959" i="45"/>
  <c r="R946" i="45"/>
  <c r="V946" i="45"/>
  <c r="Z946" i="45"/>
  <c r="AD946" i="45"/>
  <c r="W946" i="45"/>
  <c r="AB946" i="45"/>
  <c r="S946" i="45"/>
  <c r="X946" i="45"/>
  <c r="AC946" i="45"/>
  <c r="T946" i="45"/>
  <c r="Y946" i="45"/>
  <c r="U946" i="45"/>
  <c r="AA946" i="45"/>
  <c r="S927" i="45"/>
  <c r="W927" i="45"/>
  <c r="AA927" i="45"/>
  <c r="U927" i="45"/>
  <c r="Z927" i="45"/>
  <c r="V927" i="45"/>
  <c r="AB927" i="45"/>
  <c r="R927" i="45"/>
  <c r="AC927" i="45"/>
  <c r="X927" i="45"/>
  <c r="T927" i="45"/>
  <c r="Y927" i="45"/>
  <c r="AD927" i="45"/>
  <c r="S911" i="45"/>
  <c r="W911" i="45"/>
  <c r="AA911" i="45"/>
  <c r="U911" i="45"/>
  <c r="Z911" i="45"/>
  <c r="V911" i="45"/>
  <c r="AB911" i="45"/>
  <c r="R911" i="45"/>
  <c r="X911" i="45"/>
  <c r="AC911" i="45"/>
  <c r="T911" i="45"/>
  <c r="Y911" i="45"/>
  <c r="AD911" i="45"/>
  <c r="R898" i="45"/>
  <c r="V898" i="45"/>
  <c r="Z898" i="45"/>
  <c r="AD898" i="45"/>
  <c r="W898" i="45"/>
  <c r="AB898" i="45"/>
  <c r="S898" i="45"/>
  <c r="X898" i="45"/>
  <c r="AC898" i="45"/>
  <c r="T898" i="45"/>
  <c r="U898" i="45"/>
  <c r="AA898" i="45"/>
  <c r="Y898" i="45"/>
  <c r="R882" i="45"/>
  <c r="V882" i="45"/>
  <c r="Z882" i="45"/>
  <c r="AD882" i="45"/>
  <c r="W882" i="45"/>
  <c r="AB882" i="45"/>
  <c r="S882" i="45"/>
  <c r="X882" i="45"/>
  <c r="AC882" i="45"/>
  <c r="Y882" i="45"/>
  <c r="U882" i="45"/>
  <c r="AA882" i="45"/>
  <c r="T882" i="45"/>
  <c r="R866" i="45"/>
  <c r="V866" i="45"/>
  <c r="Z866" i="45"/>
  <c r="AD866" i="45"/>
  <c r="W866" i="45"/>
  <c r="AB866" i="45"/>
  <c r="S866" i="45"/>
  <c r="X866" i="45"/>
  <c r="AC866" i="45"/>
  <c r="U866" i="45"/>
  <c r="AA866" i="45"/>
  <c r="T866" i="45"/>
  <c r="Y866" i="45"/>
  <c r="T996" i="45"/>
  <c r="X996" i="45"/>
  <c r="AB996" i="45"/>
  <c r="S995" i="45"/>
  <c r="W995" i="45"/>
  <c r="AA995" i="45"/>
  <c r="T988" i="45"/>
  <c r="X988" i="45"/>
  <c r="AB988" i="45"/>
  <c r="S987" i="45"/>
  <c r="W987" i="45"/>
  <c r="AA987" i="45"/>
  <c r="T964" i="45"/>
  <c r="X964" i="45"/>
  <c r="AB964" i="45"/>
  <c r="S963" i="45"/>
  <c r="W963" i="45"/>
  <c r="AA963" i="45"/>
  <c r="T956" i="45"/>
  <c r="X956" i="45"/>
  <c r="AB956" i="45"/>
  <c r="S955" i="45"/>
  <c r="W955" i="45"/>
  <c r="AA955" i="45"/>
  <c r="T948" i="45"/>
  <c r="X948" i="45"/>
  <c r="AB948" i="45"/>
  <c r="S947" i="45"/>
  <c r="W947" i="45"/>
  <c r="AA947" i="45"/>
  <c r="AA924" i="45"/>
  <c r="V924" i="45"/>
  <c r="S923" i="45"/>
  <c r="W923" i="45"/>
  <c r="AA923" i="45"/>
  <c r="T908" i="45"/>
  <c r="X908" i="45"/>
  <c r="AB908" i="45"/>
  <c r="S907" i="45"/>
  <c r="W907" i="45"/>
  <c r="AA907" i="45"/>
  <c r="T892" i="45"/>
  <c r="X892" i="45"/>
  <c r="AB892" i="45"/>
  <c r="S891" i="45"/>
  <c r="W891" i="45"/>
  <c r="AA891" i="45"/>
  <c r="T876" i="45"/>
  <c r="X876" i="45"/>
  <c r="AB876" i="45"/>
  <c r="S875" i="45"/>
  <c r="W875" i="45"/>
  <c r="AA875" i="45"/>
  <c r="T860" i="45"/>
  <c r="X860" i="45"/>
  <c r="AB860" i="45"/>
  <c r="S859" i="45"/>
  <c r="W859" i="45"/>
  <c r="AA859" i="45"/>
  <c r="U849" i="45"/>
  <c r="Y849" i="45"/>
  <c r="AC849" i="45"/>
  <c r="S849" i="45"/>
  <c r="W849" i="45"/>
  <c r="AA849" i="45"/>
  <c r="S847" i="45"/>
  <c r="W847" i="45"/>
  <c r="AA847" i="45"/>
  <c r="U847" i="45"/>
  <c r="Y847" i="45"/>
  <c r="AC847" i="45"/>
  <c r="U845" i="45"/>
  <c r="Y845" i="45"/>
  <c r="AC845" i="45"/>
  <c r="S845" i="45"/>
  <c r="W845" i="45"/>
  <c r="AA845" i="45"/>
  <c r="U777" i="45"/>
  <c r="Y777" i="45"/>
  <c r="AC777" i="45"/>
  <c r="S777" i="45"/>
  <c r="W777" i="45"/>
  <c r="AA777" i="45"/>
  <c r="T777" i="45"/>
  <c r="AB777" i="45"/>
  <c r="R777" i="45"/>
  <c r="U773" i="45"/>
  <c r="Y773" i="45"/>
  <c r="AC773" i="45"/>
  <c r="S773" i="45"/>
  <c r="W773" i="45"/>
  <c r="AA773" i="45"/>
  <c r="T773" i="45"/>
  <c r="AB773" i="45"/>
  <c r="V773" i="45"/>
  <c r="AD773" i="45"/>
  <c r="R773" i="45"/>
  <c r="Z773" i="45"/>
  <c r="U769" i="45"/>
  <c r="Y769" i="45"/>
  <c r="AC769" i="45"/>
  <c r="S769" i="45"/>
  <c r="W769" i="45"/>
  <c r="AA769" i="45"/>
  <c r="T769" i="45"/>
  <c r="AB769" i="45"/>
  <c r="V769" i="45"/>
  <c r="AD769" i="45"/>
  <c r="R769" i="45"/>
  <c r="Z769" i="45"/>
  <c r="U765" i="45"/>
  <c r="Y765" i="45"/>
  <c r="AC765" i="45"/>
  <c r="S765" i="45"/>
  <c r="W765" i="45"/>
  <c r="AA765" i="45"/>
  <c r="T765" i="45"/>
  <c r="AB765" i="45"/>
  <c r="V765" i="45"/>
  <c r="AD765" i="45"/>
  <c r="R765" i="45"/>
  <c r="Z765" i="45"/>
  <c r="U761" i="45"/>
  <c r="Y761" i="45"/>
  <c r="AC761" i="45"/>
  <c r="S761" i="45"/>
  <c r="W761" i="45"/>
  <c r="AA761" i="45"/>
  <c r="T761" i="45"/>
  <c r="AB761" i="45"/>
  <c r="V761" i="45"/>
  <c r="AD761" i="45"/>
  <c r="R761" i="45"/>
  <c r="Z761" i="45"/>
  <c r="S751" i="45"/>
  <c r="W751" i="45"/>
  <c r="AA751" i="45"/>
  <c r="U751" i="45"/>
  <c r="Y751" i="45"/>
  <c r="AC751" i="45"/>
  <c r="T751" i="45"/>
  <c r="AB751" i="45"/>
  <c r="V751" i="45"/>
  <c r="AD751" i="45"/>
  <c r="R751" i="45"/>
  <c r="Z751" i="45"/>
  <c r="R746" i="45"/>
  <c r="V746" i="45"/>
  <c r="Z746" i="45"/>
  <c r="AD746" i="45"/>
  <c r="S746" i="45"/>
  <c r="W746" i="45"/>
  <c r="AA746" i="45"/>
  <c r="T746" i="45"/>
  <c r="X746" i="45"/>
  <c r="AB746" i="45"/>
  <c r="Y746" i="45"/>
  <c r="AC746" i="45"/>
  <c r="U746" i="45"/>
  <c r="S694" i="45"/>
  <c r="W694" i="45"/>
  <c r="AA694" i="45"/>
  <c r="R694" i="45"/>
  <c r="X694" i="45"/>
  <c r="AC694" i="45"/>
  <c r="T694" i="45"/>
  <c r="Y694" i="45"/>
  <c r="AD694" i="45"/>
  <c r="U694" i="45"/>
  <c r="Z694" i="45"/>
  <c r="AB694" i="45"/>
  <c r="V694" i="45"/>
  <c r="R677" i="45"/>
  <c r="V677" i="45"/>
  <c r="Z677" i="45"/>
  <c r="AD677" i="45"/>
  <c r="W677" i="45"/>
  <c r="AB677" i="45"/>
  <c r="S677" i="45"/>
  <c r="X677" i="45"/>
  <c r="AC677" i="45"/>
  <c r="T677" i="45"/>
  <c r="Y677" i="45"/>
  <c r="AA677" i="45"/>
  <c r="U677" i="45"/>
  <c r="S662" i="45"/>
  <c r="W662" i="45"/>
  <c r="AA662" i="45"/>
  <c r="R662" i="45"/>
  <c r="X662" i="45"/>
  <c r="AC662" i="45"/>
  <c r="T662" i="45"/>
  <c r="Y662" i="45"/>
  <c r="AD662" i="45"/>
  <c r="U662" i="45"/>
  <c r="Z662" i="45"/>
  <c r="AB662" i="45"/>
  <c r="V662" i="45"/>
  <c r="C1003" i="45"/>
  <c r="AD1001" i="45"/>
  <c r="X1001" i="45"/>
  <c r="S1001" i="45"/>
  <c r="R998" i="45"/>
  <c r="V998" i="45"/>
  <c r="Z998" i="45"/>
  <c r="AD998" i="45"/>
  <c r="U997" i="45"/>
  <c r="Y997" i="45"/>
  <c r="AC997" i="45"/>
  <c r="Z996" i="45"/>
  <c r="U996" i="45"/>
  <c r="Z995" i="45"/>
  <c r="U995" i="45"/>
  <c r="AD993" i="45"/>
  <c r="X993" i="45"/>
  <c r="S993" i="45"/>
  <c r="R990" i="45"/>
  <c r="V990" i="45"/>
  <c r="Z990" i="45"/>
  <c r="AD990" i="45"/>
  <c r="U989" i="45"/>
  <c r="Y989" i="45"/>
  <c r="AC989" i="45"/>
  <c r="Z988" i="45"/>
  <c r="U988" i="45"/>
  <c r="Z987" i="45"/>
  <c r="U987" i="45"/>
  <c r="AD985" i="45"/>
  <c r="X985" i="45"/>
  <c r="S985" i="45"/>
  <c r="R982" i="45"/>
  <c r="V982" i="45"/>
  <c r="Z982" i="45"/>
  <c r="AD982" i="45"/>
  <c r="AA981" i="45"/>
  <c r="X977" i="45"/>
  <c r="R974" i="45"/>
  <c r="V974" i="45"/>
  <c r="Z974" i="45"/>
  <c r="AD974" i="45"/>
  <c r="AA973" i="45"/>
  <c r="X969" i="45"/>
  <c r="S969" i="45"/>
  <c r="R966" i="45"/>
  <c r="V966" i="45"/>
  <c r="Z966" i="45"/>
  <c r="AD966" i="45"/>
  <c r="AA965" i="45"/>
  <c r="AD961" i="45"/>
  <c r="U957" i="45"/>
  <c r="Y957" i="45"/>
  <c r="AC957" i="45"/>
  <c r="Z956" i="45"/>
  <c r="U956" i="45"/>
  <c r="Z955" i="45"/>
  <c r="U955" i="45"/>
  <c r="X953" i="45"/>
  <c r="U949" i="45"/>
  <c r="Y949" i="45"/>
  <c r="AC949" i="45"/>
  <c r="Z948" i="45"/>
  <c r="U948" i="45"/>
  <c r="Z947" i="45"/>
  <c r="U947" i="45"/>
  <c r="AD945" i="45"/>
  <c r="S945" i="45"/>
  <c r="X937" i="45"/>
  <c r="S937" i="45"/>
  <c r="AD929" i="45"/>
  <c r="R926" i="45"/>
  <c r="V926" i="45"/>
  <c r="Z926" i="45"/>
  <c r="AD926" i="45"/>
  <c r="S921" i="45"/>
  <c r="S913" i="45"/>
  <c r="U909" i="45"/>
  <c r="Y909" i="45"/>
  <c r="AC909" i="45"/>
  <c r="Z908" i="45"/>
  <c r="U908" i="45"/>
  <c r="Z907" i="45"/>
  <c r="U907" i="45"/>
  <c r="S905" i="45"/>
  <c r="U901" i="45"/>
  <c r="Y901" i="45"/>
  <c r="AC901" i="45"/>
  <c r="Z900" i="45"/>
  <c r="Z899" i="45"/>
  <c r="AD897" i="45"/>
  <c r="S897" i="45"/>
  <c r="R894" i="45"/>
  <c r="V894" i="45"/>
  <c r="Z894" i="45"/>
  <c r="AD894" i="45"/>
  <c r="X889" i="45"/>
  <c r="X881" i="45"/>
  <c r="R878" i="45"/>
  <c r="V878" i="45"/>
  <c r="Z878" i="45"/>
  <c r="AD878" i="45"/>
  <c r="AA877" i="45"/>
  <c r="AD873" i="45"/>
  <c r="X873" i="45"/>
  <c r="S873" i="45"/>
  <c r="R870" i="45"/>
  <c r="V870" i="45"/>
  <c r="Z870" i="45"/>
  <c r="AD870" i="45"/>
  <c r="U869" i="45"/>
  <c r="Y869" i="45"/>
  <c r="AC869" i="45"/>
  <c r="Z868" i="45"/>
  <c r="Z867" i="45"/>
  <c r="AD865" i="45"/>
  <c r="X865" i="45"/>
  <c r="S865" i="45"/>
  <c r="R862" i="45"/>
  <c r="V862" i="45"/>
  <c r="Z862" i="45"/>
  <c r="AD862" i="45"/>
  <c r="AA861" i="45"/>
  <c r="AD857" i="45"/>
  <c r="X857" i="45"/>
  <c r="S857" i="45"/>
  <c r="R854" i="45"/>
  <c r="V854" i="45"/>
  <c r="Z854" i="45"/>
  <c r="AD854" i="45"/>
  <c r="AA853" i="45"/>
  <c r="Y850" i="45"/>
  <c r="T850" i="45"/>
  <c r="AD849" i="45"/>
  <c r="V849" i="45"/>
  <c r="AC848" i="45"/>
  <c r="U848" i="45"/>
  <c r="AD847" i="45"/>
  <c r="V847" i="45"/>
  <c r="AC846" i="45"/>
  <c r="U846" i="45"/>
  <c r="AD845" i="45"/>
  <c r="V845" i="45"/>
  <c r="U841" i="45"/>
  <c r="Y841" i="45"/>
  <c r="AC841" i="45"/>
  <c r="S841" i="45"/>
  <c r="W841" i="45"/>
  <c r="AA841" i="45"/>
  <c r="T841" i="45"/>
  <c r="AB841" i="45"/>
  <c r="U837" i="45"/>
  <c r="Y837" i="45"/>
  <c r="AC837" i="45"/>
  <c r="S837" i="45"/>
  <c r="W837" i="45"/>
  <c r="AA837" i="45"/>
  <c r="T837" i="45"/>
  <c r="AB837" i="45"/>
  <c r="U833" i="45"/>
  <c r="Y833" i="45"/>
  <c r="AC833" i="45"/>
  <c r="S833" i="45"/>
  <c r="W833" i="45"/>
  <c r="AA833" i="45"/>
  <c r="T833" i="45"/>
  <c r="AB833" i="45"/>
  <c r="S831" i="45"/>
  <c r="W831" i="45"/>
  <c r="AA831" i="45"/>
  <c r="U831" i="45"/>
  <c r="Y831" i="45"/>
  <c r="AC831" i="45"/>
  <c r="T831" i="45"/>
  <c r="AB831" i="45"/>
  <c r="S827" i="45"/>
  <c r="W827" i="45"/>
  <c r="AA827" i="45"/>
  <c r="U827" i="45"/>
  <c r="Y827" i="45"/>
  <c r="AC827" i="45"/>
  <c r="T827" i="45"/>
  <c r="AB827" i="45"/>
  <c r="U825" i="45"/>
  <c r="Y825" i="45"/>
  <c r="AC825" i="45"/>
  <c r="S825" i="45"/>
  <c r="W825" i="45"/>
  <c r="AA825" i="45"/>
  <c r="T825" i="45"/>
  <c r="AB825" i="45"/>
  <c r="S823" i="45"/>
  <c r="W823" i="45"/>
  <c r="AA823" i="45"/>
  <c r="U823" i="45"/>
  <c r="Y823" i="45"/>
  <c r="AC823" i="45"/>
  <c r="T823" i="45"/>
  <c r="AB823" i="45"/>
  <c r="U821" i="45"/>
  <c r="Y821" i="45"/>
  <c r="AC821" i="45"/>
  <c r="S821" i="45"/>
  <c r="W821" i="45"/>
  <c r="AA821" i="45"/>
  <c r="T821" i="45"/>
  <c r="AB821" i="45"/>
  <c r="S819" i="45"/>
  <c r="W819" i="45"/>
  <c r="AA819" i="45"/>
  <c r="U819" i="45"/>
  <c r="Y819" i="45"/>
  <c r="AC819" i="45"/>
  <c r="T819" i="45"/>
  <c r="AB819" i="45"/>
  <c r="U817" i="45"/>
  <c r="Y817" i="45"/>
  <c r="AC817" i="45"/>
  <c r="S817" i="45"/>
  <c r="W817" i="45"/>
  <c r="AA817" i="45"/>
  <c r="T817" i="45"/>
  <c r="AB817" i="45"/>
  <c r="S815" i="45"/>
  <c r="W815" i="45"/>
  <c r="AA815" i="45"/>
  <c r="U815" i="45"/>
  <c r="Y815" i="45"/>
  <c r="AC815" i="45"/>
  <c r="T815" i="45"/>
  <c r="AB815" i="45"/>
  <c r="U813" i="45"/>
  <c r="Y813" i="45"/>
  <c r="AC813" i="45"/>
  <c r="S813" i="45"/>
  <c r="W813" i="45"/>
  <c r="AA813" i="45"/>
  <c r="T813" i="45"/>
  <c r="AB813" i="45"/>
  <c r="S811" i="45"/>
  <c r="W811" i="45"/>
  <c r="AA811" i="45"/>
  <c r="U811" i="45"/>
  <c r="Y811" i="45"/>
  <c r="AC811" i="45"/>
  <c r="T811" i="45"/>
  <c r="AB811" i="45"/>
  <c r="U809" i="45"/>
  <c r="Y809" i="45"/>
  <c r="AC809" i="45"/>
  <c r="S809" i="45"/>
  <c r="W809" i="45"/>
  <c r="AA809" i="45"/>
  <c r="T809" i="45"/>
  <c r="AB809" i="45"/>
  <c r="S807" i="45"/>
  <c r="W807" i="45"/>
  <c r="AA807" i="45"/>
  <c r="U807" i="45"/>
  <c r="Y807" i="45"/>
  <c r="AC807" i="45"/>
  <c r="T807" i="45"/>
  <c r="AB807" i="45"/>
  <c r="U805" i="45"/>
  <c r="Y805" i="45"/>
  <c r="AC805" i="45"/>
  <c r="S805" i="45"/>
  <c r="W805" i="45"/>
  <c r="AA805" i="45"/>
  <c r="T805" i="45"/>
  <c r="AB805" i="45"/>
  <c r="S803" i="45"/>
  <c r="W803" i="45"/>
  <c r="AA803" i="45"/>
  <c r="U803" i="45"/>
  <c r="Y803" i="45"/>
  <c r="AC803" i="45"/>
  <c r="T803" i="45"/>
  <c r="AB803" i="45"/>
  <c r="U801" i="45"/>
  <c r="Y801" i="45"/>
  <c r="AC801" i="45"/>
  <c r="S801" i="45"/>
  <c r="W801" i="45"/>
  <c r="AA801" i="45"/>
  <c r="T801" i="45"/>
  <c r="AB801" i="45"/>
  <c r="S799" i="45"/>
  <c r="W799" i="45"/>
  <c r="AA799" i="45"/>
  <c r="U799" i="45"/>
  <c r="Y799" i="45"/>
  <c r="AC799" i="45"/>
  <c r="T799" i="45"/>
  <c r="AB799" i="45"/>
  <c r="U797" i="45"/>
  <c r="Y797" i="45"/>
  <c r="AC797" i="45"/>
  <c r="S797" i="45"/>
  <c r="W797" i="45"/>
  <c r="AA797" i="45"/>
  <c r="T797" i="45"/>
  <c r="AB797" i="45"/>
  <c r="S795" i="45"/>
  <c r="W795" i="45"/>
  <c r="AA795" i="45"/>
  <c r="U795" i="45"/>
  <c r="Y795" i="45"/>
  <c r="AC795" i="45"/>
  <c r="T795" i="45"/>
  <c r="AB795" i="45"/>
  <c r="U793" i="45"/>
  <c r="Y793" i="45"/>
  <c r="AC793" i="45"/>
  <c r="S793" i="45"/>
  <c r="W793" i="45"/>
  <c r="AA793" i="45"/>
  <c r="T793" i="45"/>
  <c r="AB793" i="45"/>
  <c r="S791" i="45"/>
  <c r="W791" i="45"/>
  <c r="AA791" i="45"/>
  <c r="U791" i="45"/>
  <c r="Y791" i="45"/>
  <c r="AC791" i="45"/>
  <c r="T791" i="45"/>
  <c r="AB791" i="45"/>
  <c r="U789" i="45"/>
  <c r="Y789" i="45"/>
  <c r="AC789" i="45"/>
  <c r="S789" i="45"/>
  <c r="W789" i="45"/>
  <c r="AA789" i="45"/>
  <c r="T789" i="45"/>
  <c r="AB789" i="45"/>
  <c r="S787" i="45"/>
  <c r="W787" i="45"/>
  <c r="AA787" i="45"/>
  <c r="U787" i="45"/>
  <c r="Y787" i="45"/>
  <c r="AC787" i="45"/>
  <c r="T787" i="45"/>
  <c r="AB787" i="45"/>
  <c r="U785" i="45"/>
  <c r="Y785" i="45"/>
  <c r="AC785" i="45"/>
  <c r="S785" i="45"/>
  <c r="W785" i="45"/>
  <c r="AA785" i="45"/>
  <c r="T785" i="45"/>
  <c r="AB785" i="45"/>
  <c r="S783" i="45"/>
  <c r="W783" i="45"/>
  <c r="AA783" i="45"/>
  <c r="U783" i="45"/>
  <c r="Y783" i="45"/>
  <c r="AC783" i="45"/>
  <c r="T783" i="45"/>
  <c r="AB783" i="45"/>
  <c r="U781" i="45"/>
  <c r="Y781" i="45"/>
  <c r="AC781" i="45"/>
  <c r="S781" i="45"/>
  <c r="W781" i="45"/>
  <c r="AA781" i="45"/>
  <c r="T781" i="45"/>
  <c r="AB781" i="45"/>
  <c r="S779" i="45"/>
  <c r="W779" i="45"/>
  <c r="AA779" i="45"/>
  <c r="U779" i="45"/>
  <c r="Y779" i="45"/>
  <c r="AC779" i="45"/>
  <c r="T779" i="45"/>
  <c r="AB779" i="45"/>
  <c r="Z777" i="45"/>
  <c r="U753" i="45"/>
  <c r="Y753" i="45"/>
  <c r="AC753" i="45"/>
  <c r="S753" i="45"/>
  <c r="W753" i="45"/>
  <c r="AA753" i="45"/>
  <c r="T753" i="45"/>
  <c r="AB753" i="45"/>
  <c r="V753" i="45"/>
  <c r="AD753" i="45"/>
  <c r="R753" i="45"/>
  <c r="Z753" i="45"/>
  <c r="S731" i="45"/>
  <c r="W731" i="45"/>
  <c r="AA731" i="45"/>
  <c r="T731" i="45"/>
  <c r="X731" i="45"/>
  <c r="AB731" i="45"/>
  <c r="U731" i="45"/>
  <c r="Y731" i="45"/>
  <c r="AC731" i="45"/>
  <c r="V731" i="45"/>
  <c r="Z731" i="45"/>
  <c r="R731" i="45"/>
  <c r="S723" i="45"/>
  <c r="W723" i="45"/>
  <c r="AA723" i="45"/>
  <c r="T723" i="45"/>
  <c r="X723" i="45"/>
  <c r="AB723" i="45"/>
  <c r="U723" i="45"/>
  <c r="Y723" i="45"/>
  <c r="AC723" i="45"/>
  <c r="V723" i="45"/>
  <c r="Z723" i="45"/>
  <c r="R723" i="45"/>
  <c r="S715" i="45"/>
  <c r="W715" i="45"/>
  <c r="AA715" i="45"/>
  <c r="T715" i="45"/>
  <c r="X715" i="45"/>
  <c r="AB715" i="45"/>
  <c r="U715" i="45"/>
  <c r="Y715" i="45"/>
  <c r="AC715" i="45"/>
  <c r="V715" i="45"/>
  <c r="Z715" i="45"/>
  <c r="R715" i="45"/>
  <c r="T703" i="45"/>
  <c r="X703" i="45"/>
  <c r="AB703" i="45"/>
  <c r="R703" i="45"/>
  <c r="W703" i="45"/>
  <c r="AC703" i="45"/>
  <c r="S703" i="45"/>
  <c r="Y703" i="45"/>
  <c r="AD703" i="45"/>
  <c r="U703" i="45"/>
  <c r="Z703" i="45"/>
  <c r="AA703" i="45"/>
  <c r="V703" i="45"/>
  <c r="R701" i="45"/>
  <c r="V701" i="45"/>
  <c r="Z701" i="45"/>
  <c r="AD701" i="45"/>
  <c r="W701" i="45"/>
  <c r="AB701" i="45"/>
  <c r="S701" i="45"/>
  <c r="X701" i="45"/>
  <c r="AC701" i="45"/>
  <c r="T701" i="45"/>
  <c r="Y701" i="45"/>
  <c r="AA701" i="45"/>
  <c r="U701" i="45"/>
  <c r="S686" i="45"/>
  <c r="W686" i="45"/>
  <c r="AA686" i="45"/>
  <c r="R686" i="45"/>
  <c r="X686" i="45"/>
  <c r="AC686" i="45"/>
  <c r="T686" i="45"/>
  <c r="Y686" i="45"/>
  <c r="AD686" i="45"/>
  <c r="U686" i="45"/>
  <c r="Z686" i="45"/>
  <c r="AB686" i="45"/>
  <c r="V686" i="45"/>
  <c r="T671" i="45"/>
  <c r="X671" i="45"/>
  <c r="AB671" i="45"/>
  <c r="R671" i="45"/>
  <c r="W671" i="45"/>
  <c r="AC671" i="45"/>
  <c r="S671" i="45"/>
  <c r="Y671" i="45"/>
  <c r="AD671" i="45"/>
  <c r="U671" i="45"/>
  <c r="Z671" i="45"/>
  <c r="AA671" i="45"/>
  <c r="V671" i="45"/>
  <c r="R669" i="45"/>
  <c r="V669" i="45"/>
  <c r="Z669" i="45"/>
  <c r="AD669" i="45"/>
  <c r="W669" i="45"/>
  <c r="AB669" i="45"/>
  <c r="S669" i="45"/>
  <c r="X669" i="45"/>
  <c r="AC669" i="45"/>
  <c r="T669" i="45"/>
  <c r="Y669" i="45"/>
  <c r="AA669" i="45"/>
  <c r="U669" i="45"/>
  <c r="S654" i="45"/>
  <c r="W654" i="45"/>
  <c r="AA654" i="45"/>
  <c r="R654" i="45"/>
  <c r="X654" i="45"/>
  <c r="AC654" i="45"/>
  <c r="T654" i="45"/>
  <c r="Y654" i="45"/>
  <c r="AD654" i="45"/>
  <c r="U654" i="45"/>
  <c r="Z654" i="45"/>
  <c r="AB654" i="45"/>
  <c r="V654" i="45"/>
  <c r="S650" i="45"/>
  <c r="W650" i="45"/>
  <c r="AA650" i="45"/>
  <c r="R650" i="45"/>
  <c r="X650" i="45"/>
  <c r="AC650" i="45"/>
  <c r="Y650" i="45"/>
  <c r="T650" i="45"/>
  <c r="Z650" i="45"/>
  <c r="U650" i="45"/>
  <c r="AB650" i="45"/>
  <c r="AD650" i="45"/>
  <c r="V650" i="45"/>
  <c r="T980" i="45"/>
  <c r="X980" i="45"/>
  <c r="AB980" i="45"/>
  <c r="S979" i="45"/>
  <c r="W979" i="45"/>
  <c r="AA979" i="45"/>
  <c r="T972" i="45"/>
  <c r="X972" i="45"/>
  <c r="AB972" i="45"/>
  <c r="S971" i="45"/>
  <c r="W971" i="45"/>
  <c r="AA971" i="45"/>
  <c r="T932" i="45"/>
  <c r="X932" i="45"/>
  <c r="AB932" i="45"/>
  <c r="S931" i="45"/>
  <c r="W931" i="45"/>
  <c r="AA931" i="45"/>
  <c r="T916" i="45"/>
  <c r="X916" i="45"/>
  <c r="AB916" i="45"/>
  <c r="S915" i="45"/>
  <c r="W915" i="45"/>
  <c r="AA915" i="45"/>
  <c r="T900" i="45"/>
  <c r="X900" i="45"/>
  <c r="AB900" i="45"/>
  <c r="S899" i="45"/>
  <c r="W899" i="45"/>
  <c r="AA899" i="45"/>
  <c r="T884" i="45"/>
  <c r="X884" i="45"/>
  <c r="AB884" i="45"/>
  <c r="S883" i="45"/>
  <c r="W883" i="45"/>
  <c r="AA883" i="45"/>
  <c r="T868" i="45"/>
  <c r="X868" i="45"/>
  <c r="AB868" i="45"/>
  <c r="S867" i="45"/>
  <c r="W867" i="45"/>
  <c r="AA867" i="45"/>
  <c r="T852" i="45"/>
  <c r="X852" i="45"/>
  <c r="AB852" i="45"/>
  <c r="S851" i="45"/>
  <c r="W851" i="45"/>
  <c r="AA851" i="45"/>
  <c r="X849" i="45"/>
  <c r="AD777" i="45"/>
  <c r="S775" i="45"/>
  <c r="W775" i="45"/>
  <c r="AA775" i="45"/>
  <c r="U775" i="45"/>
  <c r="Y775" i="45"/>
  <c r="AC775" i="45"/>
  <c r="T775" i="45"/>
  <c r="AB775" i="45"/>
  <c r="V775" i="45"/>
  <c r="AD775" i="45"/>
  <c r="R775" i="45"/>
  <c r="Z775" i="45"/>
  <c r="S771" i="45"/>
  <c r="W771" i="45"/>
  <c r="AA771" i="45"/>
  <c r="U771" i="45"/>
  <c r="Y771" i="45"/>
  <c r="AC771" i="45"/>
  <c r="T771" i="45"/>
  <c r="AB771" i="45"/>
  <c r="V771" i="45"/>
  <c r="AD771" i="45"/>
  <c r="R771" i="45"/>
  <c r="Z771" i="45"/>
  <c r="S767" i="45"/>
  <c r="W767" i="45"/>
  <c r="AA767" i="45"/>
  <c r="U767" i="45"/>
  <c r="Y767" i="45"/>
  <c r="AC767" i="45"/>
  <c r="T767" i="45"/>
  <c r="AB767" i="45"/>
  <c r="V767" i="45"/>
  <c r="AD767" i="45"/>
  <c r="R767" i="45"/>
  <c r="Z767" i="45"/>
  <c r="S763" i="45"/>
  <c r="W763" i="45"/>
  <c r="AA763" i="45"/>
  <c r="U763" i="45"/>
  <c r="Y763" i="45"/>
  <c r="AC763" i="45"/>
  <c r="T763" i="45"/>
  <c r="AB763" i="45"/>
  <c r="V763" i="45"/>
  <c r="AD763" i="45"/>
  <c r="R763" i="45"/>
  <c r="Z763" i="45"/>
  <c r="S759" i="45"/>
  <c r="W759" i="45"/>
  <c r="AA759" i="45"/>
  <c r="U759" i="45"/>
  <c r="Y759" i="45"/>
  <c r="AC759" i="45"/>
  <c r="T759" i="45"/>
  <c r="AB759" i="45"/>
  <c r="V759" i="45"/>
  <c r="AD759" i="45"/>
  <c r="R759" i="45"/>
  <c r="Z759" i="45"/>
  <c r="T679" i="45"/>
  <c r="X679" i="45"/>
  <c r="AB679" i="45"/>
  <c r="R679" i="45"/>
  <c r="W679" i="45"/>
  <c r="AC679" i="45"/>
  <c r="S679" i="45"/>
  <c r="Y679" i="45"/>
  <c r="AD679" i="45"/>
  <c r="U679" i="45"/>
  <c r="Z679" i="45"/>
  <c r="AA679" i="45"/>
  <c r="V679" i="45"/>
  <c r="U981" i="45"/>
  <c r="Y981" i="45"/>
  <c r="AC981" i="45"/>
  <c r="Z980" i="45"/>
  <c r="U980" i="45"/>
  <c r="Z979" i="45"/>
  <c r="U979" i="45"/>
  <c r="AD977" i="45"/>
  <c r="S977" i="45"/>
  <c r="U973" i="45"/>
  <c r="Y973" i="45"/>
  <c r="AC973" i="45"/>
  <c r="Z972" i="45"/>
  <c r="U972" i="45"/>
  <c r="Z971" i="45"/>
  <c r="U971" i="45"/>
  <c r="AD969" i="45"/>
  <c r="U965" i="45"/>
  <c r="Y965" i="45"/>
  <c r="AC965" i="45"/>
  <c r="Z964" i="45"/>
  <c r="U964" i="45"/>
  <c r="Z963" i="45"/>
  <c r="U963" i="45"/>
  <c r="X961" i="45"/>
  <c r="S961" i="45"/>
  <c r="R958" i="45"/>
  <c r="V958" i="45"/>
  <c r="Z958" i="45"/>
  <c r="AD958" i="45"/>
  <c r="AA957" i="45"/>
  <c r="V957" i="45"/>
  <c r="AD953" i="45"/>
  <c r="S953" i="45"/>
  <c r="R950" i="45"/>
  <c r="V950" i="45"/>
  <c r="Z950" i="45"/>
  <c r="AD950" i="45"/>
  <c r="AA949" i="45"/>
  <c r="V949" i="45"/>
  <c r="X945" i="45"/>
  <c r="R942" i="45"/>
  <c r="V942" i="45"/>
  <c r="Z942" i="45"/>
  <c r="AD942" i="45"/>
  <c r="U941" i="45"/>
  <c r="Y941" i="45"/>
  <c r="AC941" i="45"/>
  <c r="Z940" i="45"/>
  <c r="U940" i="45"/>
  <c r="Z939" i="45"/>
  <c r="U939" i="45"/>
  <c r="AD937" i="45"/>
  <c r="R934" i="45"/>
  <c r="V934" i="45"/>
  <c r="Z934" i="45"/>
  <c r="AD934" i="45"/>
  <c r="U933" i="45"/>
  <c r="Y933" i="45"/>
  <c r="AC933" i="45"/>
  <c r="Z932" i="45"/>
  <c r="U932" i="45"/>
  <c r="Z931" i="45"/>
  <c r="U931" i="45"/>
  <c r="X929" i="45"/>
  <c r="S929" i="45"/>
  <c r="U925" i="45"/>
  <c r="Y925" i="45"/>
  <c r="AC925" i="45"/>
  <c r="Z924" i="45"/>
  <c r="U924" i="45"/>
  <c r="Z923" i="45"/>
  <c r="U923" i="45"/>
  <c r="AD921" i="45"/>
  <c r="X921" i="45"/>
  <c r="R918" i="45"/>
  <c r="V918" i="45"/>
  <c r="Z918" i="45"/>
  <c r="AD918" i="45"/>
  <c r="U917" i="45"/>
  <c r="Y917" i="45"/>
  <c r="AC917" i="45"/>
  <c r="Z916" i="45"/>
  <c r="U916" i="45"/>
  <c r="Z915" i="45"/>
  <c r="U915" i="45"/>
  <c r="AD913" i="45"/>
  <c r="X913" i="45"/>
  <c r="R910" i="45"/>
  <c r="V910" i="45"/>
  <c r="Z910" i="45"/>
  <c r="AD910" i="45"/>
  <c r="AA909" i="45"/>
  <c r="V909" i="45"/>
  <c r="AD905" i="45"/>
  <c r="X905" i="45"/>
  <c r="R902" i="45"/>
  <c r="V902" i="45"/>
  <c r="Z902" i="45"/>
  <c r="AD902" i="45"/>
  <c r="AA901" i="45"/>
  <c r="V901" i="45"/>
  <c r="X897" i="45"/>
  <c r="AB894" i="45"/>
  <c r="W894" i="45"/>
  <c r="U893" i="45"/>
  <c r="Y893" i="45"/>
  <c r="AC893" i="45"/>
  <c r="Z892" i="45"/>
  <c r="U892" i="45"/>
  <c r="Z891" i="45"/>
  <c r="U891" i="45"/>
  <c r="AD889" i="45"/>
  <c r="S889" i="45"/>
  <c r="R886" i="45"/>
  <c r="V886" i="45"/>
  <c r="Z886" i="45"/>
  <c r="AD886" i="45"/>
  <c r="U885" i="45"/>
  <c r="Y885" i="45"/>
  <c r="AC885" i="45"/>
  <c r="Z884" i="45"/>
  <c r="U884" i="45"/>
  <c r="Z883" i="45"/>
  <c r="U883" i="45"/>
  <c r="AD881" i="45"/>
  <c r="S881" i="45"/>
  <c r="U877" i="45"/>
  <c r="Y877" i="45"/>
  <c r="AC877" i="45"/>
  <c r="Z876" i="45"/>
  <c r="U876" i="45"/>
  <c r="Z875" i="45"/>
  <c r="U875" i="45"/>
  <c r="U861" i="45"/>
  <c r="Y861" i="45"/>
  <c r="AC861" i="45"/>
  <c r="Z860" i="45"/>
  <c r="U860" i="45"/>
  <c r="Z859" i="45"/>
  <c r="U859" i="45"/>
  <c r="U853" i="45"/>
  <c r="Y853" i="45"/>
  <c r="AC853" i="45"/>
  <c r="Z852" i="45"/>
  <c r="U852" i="45"/>
  <c r="Z851" i="45"/>
  <c r="U851" i="45"/>
  <c r="S843" i="45"/>
  <c r="W843" i="45"/>
  <c r="AA843" i="45"/>
  <c r="U843" i="45"/>
  <c r="Y843" i="45"/>
  <c r="AC843" i="45"/>
  <c r="T843" i="45"/>
  <c r="AB843" i="45"/>
  <c r="Z841" i="45"/>
  <c r="S839" i="45"/>
  <c r="W839" i="45"/>
  <c r="AA839" i="45"/>
  <c r="U839" i="45"/>
  <c r="Y839" i="45"/>
  <c r="AC839" i="45"/>
  <c r="T839" i="45"/>
  <c r="AB839" i="45"/>
  <c r="Z837" i="45"/>
  <c r="S835" i="45"/>
  <c r="W835" i="45"/>
  <c r="AA835" i="45"/>
  <c r="U835" i="45"/>
  <c r="Y835" i="45"/>
  <c r="AC835" i="45"/>
  <c r="T835" i="45"/>
  <c r="AB835" i="45"/>
  <c r="Z833" i="45"/>
  <c r="U829" i="45"/>
  <c r="Y829" i="45"/>
  <c r="AC829" i="45"/>
  <c r="S829" i="45"/>
  <c r="W829" i="45"/>
  <c r="AA829" i="45"/>
  <c r="T829" i="45"/>
  <c r="AB829" i="45"/>
  <c r="AB1001" i="45"/>
  <c r="W1001" i="45"/>
  <c r="T1000" i="45"/>
  <c r="X1000" i="45"/>
  <c r="AB1000" i="45"/>
  <c r="AA998" i="45"/>
  <c r="U998" i="45"/>
  <c r="Z997" i="45"/>
  <c r="T997" i="45"/>
  <c r="AD996" i="45"/>
  <c r="Y996" i="45"/>
  <c r="S996" i="45"/>
  <c r="AD995" i="45"/>
  <c r="Y995" i="45"/>
  <c r="T995" i="45"/>
  <c r="AB993" i="45"/>
  <c r="W993" i="45"/>
  <c r="T992" i="45"/>
  <c r="X992" i="45"/>
  <c r="AB992" i="45"/>
  <c r="AA990" i="45"/>
  <c r="U990" i="45"/>
  <c r="Z989" i="45"/>
  <c r="T989" i="45"/>
  <c r="AD988" i="45"/>
  <c r="Y988" i="45"/>
  <c r="S988" i="45"/>
  <c r="AD987" i="45"/>
  <c r="Y987" i="45"/>
  <c r="T987" i="45"/>
  <c r="AB985" i="45"/>
  <c r="W985" i="45"/>
  <c r="T984" i="45"/>
  <c r="X984" i="45"/>
  <c r="AB984" i="45"/>
  <c r="AA982" i="45"/>
  <c r="U982" i="45"/>
  <c r="Z981" i="45"/>
  <c r="T981" i="45"/>
  <c r="AD980" i="45"/>
  <c r="Y980" i="45"/>
  <c r="S980" i="45"/>
  <c r="AD979" i="45"/>
  <c r="Y979" i="45"/>
  <c r="T979" i="45"/>
  <c r="AB977" i="45"/>
  <c r="W977" i="45"/>
  <c r="T976" i="45"/>
  <c r="X976" i="45"/>
  <c r="AB976" i="45"/>
  <c r="AA974" i="45"/>
  <c r="U974" i="45"/>
  <c r="Z973" i="45"/>
  <c r="T973" i="45"/>
  <c r="AD972" i="45"/>
  <c r="Y972" i="45"/>
  <c r="S972" i="45"/>
  <c r="AD971" i="45"/>
  <c r="Y971" i="45"/>
  <c r="T971" i="45"/>
  <c r="AB969" i="45"/>
  <c r="W969" i="45"/>
  <c r="T968" i="45"/>
  <c r="X968" i="45"/>
  <c r="AB968" i="45"/>
  <c r="AA966" i="45"/>
  <c r="U966" i="45"/>
  <c r="Z965" i="45"/>
  <c r="T965" i="45"/>
  <c r="AD964" i="45"/>
  <c r="Y964" i="45"/>
  <c r="S964" i="45"/>
  <c r="AD963" i="45"/>
  <c r="Y963" i="45"/>
  <c r="T963" i="45"/>
  <c r="AB961" i="45"/>
  <c r="W961" i="45"/>
  <c r="T960" i="45"/>
  <c r="X960" i="45"/>
  <c r="AB960" i="45"/>
  <c r="AA958" i="45"/>
  <c r="U958" i="45"/>
  <c r="Z957" i="45"/>
  <c r="T957" i="45"/>
  <c r="AD956" i="45"/>
  <c r="Y956" i="45"/>
  <c r="S956" i="45"/>
  <c r="AD955" i="45"/>
  <c r="Y955" i="45"/>
  <c r="T955" i="45"/>
  <c r="AB953" i="45"/>
  <c r="W953" i="45"/>
  <c r="T952" i="45"/>
  <c r="X952" i="45"/>
  <c r="AB952" i="45"/>
  <c r="AA950" i="45"/>
  <c r="U950" i="45"/>
  <c r="Z949" i="45"/>
  <c r="T949" i="45"/>
  <c r="AD948" i="45"/>
  <c r="Y948" i="45"/>
  <c r="S948" i="45"/>
  <c r="AD947" i="45"/>
  <c r="Y947" i="45"/>
  <c r="T947" i="45"/>
  <c r="AB945" i="45"/>
  <c r="W945" i="45"/>
  <c r="T944" i="45"/>
  <c r="X944" i="45"/>
  <c r="AB944" i="45"/>
  <c r="AA942" i="45"/>
  <c r="U942" i="45"/>
  <c r="Z941" i="45"/>
  <c r="T941" i="45"/>
  <c r="AD940" i="45"/>
  <c r="Y940" i="45"/>
  <c r="AD939" i="45"/>
  <c r="Y939" i="45"/>
  <c r="AB937" i="45"/>
  <c r="W937" i="45"/>
  <c r="T936" i="45"/>
  <c r="X936" i="45"/>
  <c r="AB936" i="45"/>
  <c r="AA934" i="45"/>
  <c r="U934" i="45"/>
  <c r="Z933" i="45"/>
  <c r="T933" i="45"/>
  <c r="AD932" i="45"/>
  <c r="Y932" i="45"/>
  <c r="S932" i="45"/>
  <c r="AD931" i="45"/>
  <c r="Y931" i="45"/>
  <c r="T931" i="45"/>
  <c r="AB929" i="45"/>
  <c r="W929" i="45"/>
  <c r="T928" i="45"/>
  <c r="X928" i="45"/>
  <c r="AB928" i="45"/>
  <c r="AA926" i="45"/>
  <c r="U926" i="45"/>
  <c r="Z925" i="45"/>
  <c r="T925" i="45"/>
  <c r="AD924" i="45"/>
  <c r="Y924" i="45"/>
  <c r="AD923" i="45"/>
  <c r="Y923" i="45"/>
  <c r="T923" i="45"/>
  <c r="AB921" i="45"/>
  <c r="W921" i="45"/>
  <c r="T920" i="45"/>
  <c r="X920" i="45"/>
  <c r="AB920" i="45"/>
  <c r="AA918" i="45"/>
  <c r="U918" i="45"/>
  <c r="Z917" i="45"/>
  <c r="T917" i="45"/>
  <c r="AD916" i="45"/>
  <c r="Y916" i="45"/>
  <c r="S916" i="45"/>
  <c r="AD915" i="45"/>
  <c r="Y915" i="45"/>
  <c r="T915" i="45"/>
  <c r="AB913" i="45"/>
  <c r="W913" i="45"/>
  <c r="T912" i="45"/>
  <c r="X912" i="45"/>
  <c r="AB912" i="45"/>
  <c r="AA910" i="45"/>
  <c r="U910" i="45"/>
  <c r="Z909" i="45"/>
  <c r="T909" i="45"/>
  <c r="AD908" i="45"/>
  <c r="Y908" i="45"/>
  <c r="S908" i="45"/>
  <c r="AD907" i="45"/>
  <c r="Y907" i="45"/>
  <c r="T907" i="45"/>
  <c r="AB905" i="45"/>
  <c r="W905" i="45"/>
  <c r="T904" i="45"/>
  <c r="X904" i="45"/>
  <c r="AB904" i="45"/>
  <c r="AA902" i="45"/>
  <c r="U902" i="45"/>
  <c r="Z901" i="45"/>
  <c r="T901" i="45"/>
  <c r="AD900" i="45"/>
  <c r="Y900" i="45"/>
  <c r="S900" i="45"/>
  <c r="AD899" i="45"/>
  <c r="Y899" i="45"/>
  <c r="T899" i="45"/>
  <c r="AB897" i="45"/>
  <c r="W897" i="45"/>
  <c r="T896" i="45"/>
  <c r="X896" i="45"/>
  <c r="AB896" i="45"/>
  <c r="AA894" i="45"/>
  <c r="U894" i="45"/>
  <c r="Z893" i="45"/>
  <c r="T893" i="45"/>
  <c r="AD892" i="45"/>
  <c r="Y892" i="45"/>
  <c r="S892" i="45"/>
  <c r="AD891" i="45"/>
  <c r="Y891" i="45"/>
  <c r="T891" i="45"/>
  <c r="AB889" i="45"/>
  <c r="W889" i="45"/>
  <c r="T888" i="45"/>
  <c r="X888" i="45"/>
  <c r="AB888" i="45"/>
  <c r="AA886" i="45"/>
  <c r="U886" i="45"/>
  <c r="Z885" i="45"/>
  <c r="T885" i="45"/>
  <c r="AD884" i="45"/>
  <c r="Y884" i="45"/>
  <c r="S884" i="45"/>
  <c r="AD883" i="45"/>
  <c r="Y883" i="45"/>
  <c r="T883" i="45"/>
  <c r="AB881" i="45"/>
  <c r="W881" i="45"/>
  <c r="T880" i="45"/>
  <c r="X880" i="45"/>
  <c r="AB880" i="45"/>
  <c r="AA878" i="45"/>
  <c r="U878" i="45"/>
  <c r="Z877" i="45"/>
  <c r="T877" i="45"/>
  <c r="AD876" i="45"/>
  <c r="Y876" i="45"/>
  <c r="S876" i="45"/>
  <c r="AD875" i="45"/>
  <c r="Y875" i="45"/>
  <c r="T875" i="45"/>
  <c r="AB873" i="45"/>
  <c r="W873" i="45"/>
  <c r="T872" i="45"/>
  <c r="X872" i="45"/>
  <c r="AB872" i="45"/>
  <c r="AA870" i="45"/>
  <c r="U870" i="45"/>
  <c r="Z869" i="45"/>
  <c r="T869" i="45"/>
  <c r="AD868" i="45"/>
  <c r="Y868" i="45"/>
  <c r="S868" i="45"/>
  <c r="AD867" i="45"/>
  <c r="Y867" i="45"/>
  <c r="T867" i="45"/>
  <c r="AB865" i="45"/>
  <c r="W865" i="45"/>
  <c r="T864" i="45"/>
  <c r="X864" i="45"/>
  <c r="AB864" i="45"/>
  <c r="AA862" i="45"/>
  <c r="U862" i="45"/>
  <c r="Z861" i="45"/>
  <c r="T861" i="45"/>
  <c r="AD860" i="45"/>
  <c r="Y860" i="45"/>
  <c r="S860" i="45"/>
  <c r="AD859" i="45"/>
  <c r="Y859" i="45"/>
  <c r="T859" i="45"/>
  <c r="AB857" i="45"/>
  <c r="W857" i="45"/>
  <c r="T856" i="45"/>
  <c r="X856" i="45"/>
  <c r="AB856" i="45"/>
  <c r="AA854" i="45"/>
  <c r="U854" i="45"/>
  <c r="Z853" i="45"/>
  <c r="T853" i="45"/>
  <c r="AD852" i="45"/>
  <c r="Y852" i="45"/>
  <c r="S852" i="45"/>
  <c r="AD851" i="45"/>
  <c r="Y851" i="45"/>
  <c r="T851" i="45"/>
  <c r="AC850" i="45"/>
  <c r="X850" i="45"/>
  <c r="AB849" i="45"/>
  <c r="T849" i="45"/>
  <c r="AA848" i="45"/>
  <c r="AB847" i="45"/>
  <c r="T847" i="45"/>
  <c r="AA846" i="45"/>
  <c r="AB845" i="45"/>
  <c r="T845" i="45"/>
  <c r="T844" i="45"/>
  <c r="X844" i="45"/>
  <c r="AB844" i="45"/>
  <c r="R844" i="45"/>
  <c r="V844" i="45"/>
  <c r="Z844" i="45"/>
  <c r="AD844" i="45"/>
  <c r="S844" i="45"/>
  <c r="X843" i="45"/>
  <c r="R842" i="45"/>
  <c r="V842" i="45"/>
  <c r="Z842" i="45"/>
  <c r="AD842" i="45"/>
  <c r="T842" i="45"/>
  <c r="X842" i="45"/>
  <c r="AB842" i="45"/>
  <c r="S842" i="45"/>
  <c r="AA842" i="45"/>
  <c r="X841" i="45"/>
  <c r="T840" i="45"/>
  <c r="X840" i="45"/>
  <c r="AB840" i="45"/>
  <c r="R840" i="45"/>
  <c r="V840" i="45"/>
  <c r="Z840" i="45"/>
  <c r="AD840" i="45"/>
  <c r="S840" i="45"/>
  <c r="AA840" i="45"/>
  <c r="X839" i="45"/>
  <c r="R838" i="45"/>
  <c r="V838" i="45"/>
  <c r="Z838" i="45"/>
  <c r="AD838" i="45"/>
  <c r="T838" i="45"/>
  <c r="X838" i="45"/>
  <c r="AB838" i="45"/>
  <c r="S838" i="45"/>
  <c r="AA838" i="45"/>
  <c r="X837" i="45"/>
  <c r="T836" i="45"/>
  <c r="X836" i="45"/>
  <c r="AB836" i="45"/>
  <c r="R836" i="45"/>
  <c r="V836" i="45"/>
  <c r="Z836" i="45"/>
  <c r="AD836" i="45"/>
  <c r="S836" i="45"/>
  <c r="AA836" i="45"/>
  <c r="X835" i="45"/>
  <c r="R834" i="45"/>
  <c r="V834" i="45"/>
  <c r="Z834" i="45"/>
  <c r="AD834" i="45"/>
  <c r="T834" i="45"/>
  <c r="X834" i="45"/>
  <c r="AB834" i="45"/>
  <c r="S834" i="45"/>
  <c r="AA834" i="45"/>
  <c r="X833" i="45"/>
  <c r="T832" i="45"/>
  <c r="X832" i="45"/>
  <c r="AB832" i="45"/>
  <c r="R832" i="45"/>
  <c r="V832" i="45"/>
  <c r="Z832" i="45"/>
  <c r="AD832" i="45"/>
  <c r="S832" i="45"/>
  <c r="AA832" i="45"/>
  <c r="X831" i="45"/>
  <c r="R830" i="45"/>
  <c r="V830" i="45"/>
  <c r="Z830" i="45"/>
  <c r="AD830" i="45"/>
  <c r="T830" i="45"/>
  <c r="X830" i="45"/>
  <c r="AB830" i="45"/>
  <c r="S830" i="45"/>
  <c r="AA830" i="45"/>
  <c r="X829" i="45"/>
  <c r="T828" i="45"/>
  <c r="X828" i="45"/>
  <c r="AB828" i="45"/>
  <c r="R828" i="45"/>
  <c r="V828" i="45"/>
  <c r="Z828" i="45"/>
  <c r="AD828" i="45"/>
  <c r="S828" i="45"/>
  <c r="AA828" i="45"/>
  <c r="X827" i="45"/>
  <c r="R826" i="45"/>
  <c r="V826" i="45"/>
  <c r="Z826" i="45"/>
  <c r="AD826" i="45"/>
  <c r="T826" i="45"/>
  <c r="X826" i="45"/>
  <c r="AB826" i="45"/>
  <c r="S826" i="45"/>
  <c r="AA826" i="45"/>
  <c r="X825" i="45"/>
  <c r="T824" i="45"/>
  <c r="X824" i="45"/>
  <c r="AB824" i="45"/>
  <c r="R824" i="45"/>
  <c r="V824" i="45"/>
  <c r="Z824" i="45"/>
  <c r="AD824" i="45"/>
  <c r="S824" i="45"/>
  <c r="AA824" i="45"/>
  <c r="X823" i="45"/>
  <c r="R822" i="45"/>
  <c r="V822" i="45"/>
  <c r="Z822" i="45"/>
  <c r="AD822" i="45"/>
  <c r="T822" i="45"/>
  <c r="X822" i="45"/>
  <c r="AB822" i="45"/>
  <c r="S822" i="45"/>
  <c r="AA822" i="45"/>
  <c r="X821" i="45"/>
  <c r="T820" i="45"/>
  <c r="X820" i="45"/>
  <c r="AB820" i="45"/>
  <c r="R820" i="45"/>
  <c r="V820" i="45"/>
  <c r="Z820" i="45"/>
  <c r="AD820" i="45"/>
  <c r="S820" i="45"/>
  <c r="AA820" i="45"/>
  <c r="X819" i="45"/>
  <c r="R818" i="45"/>
  <c r="V818" i="45"/>
  <c r="Z818" i="45"/>
  <c r="AD818" i="45"/>
  <c r="T818" i="45"/>
  <c r="X818" i="45"/>
  <c r="AB818" i="45"/>
  <c r="S818" i="45"/>
  <c r="AA818" i="45"/>
  <c r="X817" i="45"/>
  <c r="T816" i="45"/>
  <c r="X816" i="45"/>
  <c r="AB816" i="45"/>
  <c r="R816" i="45"/>
  <c r="V816" i="45"/>
  <c r="Z816" i="45"/>
  <c r="AD816" i="45"/>
  <c r="S816" i="45"/>
  <c r="AA816" i="45"/>
  <c r="X815" i="45"/>
  <c r="R814" i="45"/>
  <c r="V814" i="45"/>
  <c r="Z814" i="45"/>
  <c r="AD814" i="45"/>
  <c r="T814" i="45"/>
  <c r="X814" i="45"/>
  <c r="AB814" i="45"/>
  <c r="S814" i="45"/>
  <c r="AA814" i="45"/>
  <c r="X813" i="45"/>
  <c r="T812" i="45"/>
  <c r="X812" i="45"/>
  <c r="AB812" i="45"/>
  <c r="R812" i="45"/>
  <c r="V812" i="45"/>
  <c r="Z812" i="45"/>
  <c r="AD812" i="45"/>
  <c r="S812" i="45"/>
  <c r="AA812" i="45"/>
  <c r="X811" i="45"/>
  <c r="R810" i="45"/>
  <c r="V810" i="45"/>
  <c r="Z810" i="45"/>
  <c r="AD810" i="45"/>
  <c r="T810" i="45"/>
  <c r="X810" i="45"/>
  <c r="AB810" i="45"/>
  <c r="S810" i="45"/>
  <c r="AA810" i="45"/>
  <c r="X809" i="45"/>
  <c r="T808" i="45"/>
  <c r="X808" i="45"/>
  <c r="AB808" i="45"/>
  <c r="R808" i="45"/>
  <c r="V808" i="45"/>
  <c r="Z808" i="45"/>
  <c r="AD808" i="45"/>
  <c r="S808" i="45"/>
  <c r="AA808" i="45"/>
  <c r="X807" i="45"/>
  <c r="R806" i="45"/>
  <c r="V806" i="45"/>
  <c r="Z806" i="45"/>
  <c r="AD806" i="45"/>
  <c r="T806" i="45"/>
  <c r="X806" i="45"/>
  <c r="AB806" i="45"/>
  <c r="S806" i="45"/>
  <c r="AA806" i="45"/>
  <c r="X805" i="45"/>
  <c r="T804" i="45"/>
  <c r="X804" i="45"/>
  <c r="AB804" i="45"/>
  <c r="R804" i="45"/>
  <c r="V804" i="45"/>
  <c r="Z804" i="45"/>
  <c r="AD804" i="45"/>
  <c r="S804" i="45"/>
  <c r="AA804" i="45"/>
  <c r="X803" i="45"/>
  <c r="R802" i="45"/>
  <c r="V802" i="45"/>
  <c r="Z802" i="45"/>
  <c r="AD802" i="45"/>
  <c r="T802" i="45"/>
  <c r="X802" i="45"/>
  <c r="AB802" i="45"/>
  <c r="S802" i="45"/>
  <c r="AA802" i="45"/>
  <c r="X801" i="45"/>
  <c r="T800" i="45"/>
  <c r="X800" i="45"/>
  <c r="AB800" i="45"/>
  <c r="R800" i="45"/>
  <c r="V800" i="45"/>
  <c r="Z800" i="45"/>
  <c r="AD800" i="45"/>
  <c r="S800" i="45"/>
  <c r="AA800" i="45"/>
  <c r="X799" i="45"/>
  <c r="R798" i="45"/>
  <c r="V798" i="45"/>
  <c r="Z798" i="45"/>
  <c r="AD798" i="45"/>
  <c r="T798" i="45"/>
  <c r="X798" i="45"/>
  <c r="AB798" i="45"/>
  <c r="S798" i="45"/>
  <c r="AA798" i="45"/>
  <c r="X797" i="45"/>
  <c r="T796" i="45"/>
  <c r="X796" i="45"/>
  <c r="AB796" i="45"/>
  <c r="R796" i="45"/>
  <c r="V796" i="45"/>
  <c r="Z796" i="45"/>
  <c r="AD796" i="45"/>
  <c r="S796" i="45"/>
  <c r="AA796" i="45"/>
  <c r="X795" i="45"/>
  <c r="R794" i="45"/>
  <c r="V794" i="45"/>
  <c r="Z794" i="45"/>
  <c r="AD794" i="45"/>
  <c r="T794" i="45"/>
  <c r="X794" i="45"/>
  <c r="AB794" i="45"/>
  <c r="S794" i="45"/>
  <c r="AA794" i="45"/>
  <c r="X793" i="45"/>
  <c r="T792" i="45"/>
  <c r="X792" i="45"/>
  <c r="AB792" i="45"/>
  <c r="R792" i="45"/>
  <c r="V792" i="45"/>
  <c r="Z792" i="45"/>
  <c r="AD792" i="45"/>
  <c r="S792" i="45"/>
  <c r="AA792" i="45"/>
  <c r="X791" i="45"/>
  <c r="R790" i="45"/>
  <c r="V790" i="45"/>
  <c r="Z790" i="45"/>
  <c r="AD790" i="45"/>
  <c r="T790" i="45"/>
  <c r="X790" i="45"/>
  <c r="AB790" i="45"/>
  <c r="S790" i="45"/>
  <c r="AA790" i="45"/>
  <c r="X789" i="45"/>
  <c r="T788" i="45"/>
  <c r="X788" i="45"/>
  <c r="AB788" i="45"/>
  <c r="R788" i="45"/>
  <c r="V788" i="45"/>
  <c r="Z788" i="45"/>
  <c r="AD788" i="45"/>
  <c r="S788" i="45"/>
  <c r="AA788" i="45"/>
  <c r="X787" i="45"/>
  <c r="R786" i="45"/>
  <c r="V786" i="45"/>
  <c r="Z786" i="45"/>
  <c r="AD786" i="45"/>
  <c r="T786" i="45"/>
  <c r="X786" i="45"/>
  <c r="AB786" i="45"/>
  <c r="S786" i="45"/>
  <c r="AA786" i="45"/>
  <c r="X785" i="45"/>
  <c r="T784" i="45"/>
  <c r="X784" i="45"/>
  <c r="AB784" i="45"/>
  <c r="R784" i="45"/>
  <c r="V784" i="45"/>
  <c r="Z784" i="45"/>
  <c r="AD784" i="45"/>
  <c r="S784" i="45"/>
  <c r="AA784" i="45"/>
  <c r="X783" i="45"/>
  <c r="R782" i="45"/>
  <c r="V782" i="45"/>
  <c r="Z782" i="45"/>
  <c r="AD782" i="45"/>
  <c r="T782" i="45"/>
  <c r="X782" i="45"/>
  <c r="AB782" i="45"/>
  <c r="S782" i="45"/>
  <c r="AA782" i="45"/>
  <c r="X781" i="45"/>
  <c r="T780" i="45"/>
  <c r="X780" i="45"/>
  <c r="AB780" i="45"/>
  <c r="R780" i="45"/>
  <c r="V780" i="45"/>
  <c r="Z780" i="45"/>
  <c r="AD780" i="45"/>
  <c r="S780" i="45"/>
  <c r="AA780" i="45"/>
  <c r="R778" i="45"/>
  <c r="V778" i="45"/>
  <c r="Z778" i="45"/>
  <c r="AD778" i="45"/>
  <c r="T778" i="45"/>
  <c r="X778" i="45"/>
  <c r="AB778" i="45"/>
  <c r="S778" i="45"/>
  <c r="AA778" i="45"/>
  <c r="X777" i="45"/>
  <c r="S755" i="45"/>
  <c r="W755" i="45"/>
  <c r="AA755" i="45"/>
  <c r="U755" i="45"/>
  <c r="Y755" i="45"/>
  <c r="AC755" i="45"/>
  <c r="T755" i="45"/>
  <c r="AB755" i="45"/>
  <c r="V755" i="45"/>
  <c r="AD755" i="45"/>
  <c r="R755" i="45"/>
  <c r="Z755" i="45"/>
  <c r="S739" i="45"/>
  <c r="W739" i="45"/>
  <c r="AA739" i="45"/>
  <c r="T739" i="45"/>
  <c r="X739" i="45"/>
  <c r="AB739" i="45"/>
  <c r="U739" i="45"/>
  <c r="Y739" i="45"/>
  <c r="AC739" i="45"/>
  <c r="V739" i="45"/>
  <c r="Z739" i="45"/>
  <c r="R739" i="45"/>
  <c r="R730" i="45"/>
  <c r="V730" i="45"/>
  <c r="Z730" i="45"/>
  <c r="AD730" i="45"/>
  <c r="S730" i="45"/>
  <c r="W730" i="45"/>
  <c r="AA730" i="45"/>
  <c r="T730" i="45"/>
  <c r="X730" i="45"/>
  <c r="AB730" i="45"/>
  <c r="Y730" i="45"/>
  <c r="AC730" i="45"/>
  <c r="U730" i="45"/>
  <c r="R722" i="45"/>
  <c r="V722" i="45"/>
  <c r="Z722" i="45"/>
  <c r="AD722" i="45"/>
  <c r="S722" i="45"/>
  <c r="W722" i="45"/>
  <c r="AA722" i="45"/>
  <c r="T722" i="45"/>
  <c r="X722" i="45"/>
  <c r="AB722" i="45"/>
  <c r="Y722" i="45"/>
  <c r="AC722" i="45"/>
  <c r="U722" i="45"/>
  <c r="R714" i="45"/>
  <c r="V714" i="45"/>
  <c r="Z714" i="45"/>
  <c r="AD714" i="45"/>
  <c r="S714" i="45"/>
  <c r="W714" i="45"/>
  <c r="AA714" i="45"/>
  <c r="T714" i="45"/>
  <c r="X714" i="45"/>
  <c r="AB714" i="45"/>
  <c r="Y714" i="45"/>
  <c r="AC714" i="45"/>
  <c r="U714" i="45"/>
  <c r="T695" i="45"/>
  <c r="X695" i="45"/>
  <c r="AB695" i="45"/>
  <c r="R695" i="45"/>
  <c r="W695" i="45"/>
  <c r="AC695" i="45"/>
  <c r="S695" i="45"/>
  <c r="Y695" i="45"/>
  <c r="AD695" i="45"/>
  <c r="U695" i="45"/>
  <c r="Z695" i="45"/>
  <c r="AA695" i="45"/>
  <c r="V695" i="45"/>
  <c r="R693" i="45"/>
  <c r="V693" i="45"/>
  <c r="Z693" i="45"/>
  <c r="AD693" i="45"/>
  <c r="W693" i="45"/>
  <c r="AB693" i="45"/>
  <c r="S693" i="45"/>
  <c r="X693" i="45"/>
  <c r="AC693" i="45"/>
  <c r="T693" i="45"/>
  <c r="Y693" i="45"/>
  <c r="AA693" i="45"/>
  <c r="U693" i="45"/>
  <c r="S678" i="45"/>
  <c r="W678" i="45"/>
  <c r="AA678" i="45"/>
  <c r="R678" i="45"/>
  <c r="X678" i="45"/>
  <c r="AC678" i="45"/>
  <c r="T678" i="45"/>
  <c r="Y678" i="45"/>
  <c r="AD678" i="45"/>
  <c r="U678" i="45"/>
  <c r="Z678" i="45"/>
  <c r="AB678" i="45"/>
  <c r="V678" i="45"/>
  <c r="T663" i="45"/>
  <c r="X663" i="45"/>
  <c r="AB663" i="45"/>
  <c r="R663" i="45"/>
  <c r="W663" i="45"/>
  <c r="AC663" i="45"/>
  <c r="S663" i="45"/>
  <c r="Y663" i="45"/>
  <c r="AD663" i="45"/>
  <c r="U663" i="45"/>
  <c r="Z663" i="45"/>
  <c r="AA663" i="45"/>
  <c r="V663" i="45"/>
  <c r="R661" i="45"/>
  <c r="V661" i="45"/>
  <c r="Z661" i="45"/>
  <c r="AD661" i="45"/>
  <c r="W661" i="45"/>
  <c r="AB661" i="45"/>
  <c r="S661" i="45"/>
  <c r="X661" i="45"/>
  <c r="AC661" i="45"/>
  <c r="T661" i="45"/>
  <c r="Y661" i="45"/>
  <c r="AA661" i="45"/>
  <c r="U661" i="45"/>
  <c r="T647" i="45"/>
  <c r="X647" i="45"/>
  <c r="AB647" i="45"/>
  <c r="U647" i="45"/>
  <c r="Z647" i="45"/>
  <c r="R647" i="45"/>
  <c r="Y647" i="45"/>
  <c r="S647" i="45"/>
  <c r="AA647" i="45"/>
  <c r="V647" i="45"/>
  <c r="AC647" i="45"/>
  <c r="AD647" i="45"/>
  <c r="W647" i="45"/>
  <c r="T940" i="45"/>
  <c r="X940" i="45"/>
  <c r="AB940" i="45"/>
  <c r="S939" i="45"/>
  <c r="W939" i="45"/>
  <c r="AA939" i="45"/>
  <c r="T924" i="45"/>
  <c r="X924" i="45"/>
  <c r="AB924" i="45"/>
  <c r="U1001" i="45"/>
  <c r="Y1001" i="45"/>
  <c r="AC1001" i="45"/>
  <c r="AC996" i="45"/>
  <c r="W996" i="45"/>
  <c r="R996" i="45"/>
  <c r="AC995" i="45"/>
  <c r="X995" i="45"/>
  <c r="R995" i="45"/>
  <c r="U993" i="45"/>
  <c r="Y993" i="45"/>
  <c r="AC993" i="45"/>
  <c r="AC988" i="45"/>
  <c r="W988" i="45"/>
  <c r="R988" i="45"/>
  <c r="AC987" i="45"/>
  <c r="X987" i="45"/>
  <c r="R987" i="45"/>
  <c r="U985" i="45"/>
  <c r="Y985" i="45"/>
  <c r="AC985" i="45"/>
  <c r="AC980" i="45"/>
  <c r="W980" i="45"/>
  <c r="R980" i="45"/>
  <c r="AC979" i="45"/>
  <c r="X979" i="45"/>
  <c r="R979" i="45"/>
  <c r="U977" i="45"/>
  <c r="Y977" i="45"/>
  <c r="AC977" i="45"/>
  <c r="AC972" i="45"/>
  <c r="W972" i="45"/>
  <c r="R972" i="45"/>
  <c r="AC971" i="45"/>
  <c r="X971" i="45"/>
  <c r="R971" i="45"/>
  <c r="U969" i="45"/>
  <c r="Y969" i="45"/>
  <c r="AC969" i="45"/>
  <c r="AC964" i="45"/>
  <c r="W964" i="45"/>
  <c r="R964" i="45"/>
  <c r="AC963" i="45"/>
  <c r="X963" i="45"/>
  <c r="R963" i="45"/>
  <c r="U961" i="45"/>
  <c r="Y961" i="45"/>
  <c r="AC961" i="45"/>
  <c r="AC956" i="45"/>
  <c r="W956" i="45"/>
  <c r="R956" i="45"/>
  <c r="AC955" i="45"/>
  <c r="X955" i="45"/>
  <c r="R955" i="45"/>
  <c r="U953" i="45"/>
  <c r="Y953" i="45"/>
  <c r="AC953" i="45"/>
  <c r="AC948" i="45"/>
  <c r="W948" i="45"/>
  <c r="R948" i="45"/>
  <c r="AC947" i="45"/>
  <c r="X947" i="45"/>
  <c r="R947" i="45"/>
  <c r="U945" i="45"/>
  <c r="Y945" i="45"/>
  <c r="AC945" i="45"/>
  <c r="AC940" i="45"/>
  <c r="W940" i="45"/>
  <c r="R940" i="45"/>
  <c r="AC939" i="45"/>
  <c r="X939" i="45"/>
  <c r="R939" i="45"/>
  <c r="U937" i="45"/>
  <c r="Y937" i="45"/>
  <c r="AC937" i="45"/>
  <c r="AC932" i="45"/>
  <c r="W932" i="45"/>
  <c r="R932" i="45"/>
  <c r="AC931" i="45"/>
  <c r="X931" i="45"/>
  <c r="R931" i="45"/>
  <c r="U929" i="45"/>
  <c r="Y929" i="45"/>
  <c r="AC929" i="45"/>
  <c r="AC924" i="45"/>
  <c r="W924" i="45"/>
  <c r="R924" i="45"/>
  <c r="AC923" i="45"/>
  <c r="X923" i="45"/>
  <c r="R923" i="45"/>
  <c r="U921" i="45"/>
  <c r="Y921" i="45"/>
  <c r="AC921" i="45"/>
  <c r="AC916" i="45"/>
  <c r="W916" i="45"/>
  <c r="R916" i="45"/>
  <c r="AC915" i="45"/>
  <c r="X915" i="45"/>
  <c r="R915" i="45"/>
  <c r="U913" i="45"/>
  <c r="Y913" i="45"/>
  <c r="AC913" i="45"/>
  <c r="AC908" i="45"/>
  <c r="W908" i="45"/>
  <c r="R908" i="45"/>
  <c r="AC907" i="45"/>
  <c r="X907" i="45"/>
  <c r="R907" i="45"/>
  <c r="U905" i="45"/>
  <c r="Y905" i="45"/>
  <c r="AC905" i="45"/>
  <c r="AC900" i="45"/>
  <c r="W900" i="45"/>
  <c r="R900" i="45"/>
  <c r="AC899" i="45"/>
  <c r="X899" i="45"/>
  <c r="R899" i="45"/>
  <c r="U897" i="45"/>
  <c r="Y897" i="45"/>
  <c r="AC897" i="45"/>
  <c r="AC892" i="45"/>
  <c r="W892" i="45"/>
  <c r="R892" i="45"/>
  <c r="AC891" i="45"/>
  <c r="X891" i="45"/>
  <c r="R891" i="45"/>
  <c r="U889" i="45"/>
  <c r="Y889" i="45"/>
  <c r="AC889" i="45"/>
  <c r="AC884" i="45"/>
  <c r="W884" i="45"/>
  <c r="R884" i="45"/>
  <c r="AC883" i="45"/>
  <c r="X883" i="45"/>
  <c r="R883" i="45"/>
  <c r="U881" i="45"/>
  <c r="Y881" i="45"/>
  <c r="AC881" i="45"/>
  <c r="AC876" i="45"/>
  <c r="W876" i="45"/>
  <c r="R876" i="45"/>
  <c r="AC875" i="45"/>
  <c r="X875" i="45"/>
  <c r="R875" i="45"/>
  <c r="U873" i="45"/>
  <c r="Y873" i="45"/>
  <c r="AC873" i="45"/>
  <c r="AC868" i="45"/>
  <c r="W868" i="45"/>
  <c r="R868" i="45"/>
  <c r="AC867" i="45"/>
  <c r="X867" i="45"/>
  <c r="R867" i="45"/>
  <c r="U865" i="45"/>
  <c r="Y865" i="45"/>
  <c r="AC865" i="45"/>
  <c r="AC860" i="45"/>
  <c r="W860" i="45"/>
  <c r="R860" i="45"/>
  <c r="AC859" i="45"/>
  <c r="X859" i="45"/>
  <c r="R859" i="45"/>
  <c r="U857" i="45"/>
  <c r="Y857" i="45"/>
  <c r="AC857" i="45"/>
  <c r="AC852" i="45"/>
  <c r="W852" i="45"/>
  <c r="R852" i="45"/>
  <c r="AC851" i="45"/>
  <c r="X851" i="45"/>
  <c r="R851" i="45"/>
  <c r="R850" i="45"/>
  <c r="V850" i="45"/>
  <c r="Z850" i="45"/>
  <c r="AD850" i="45"/>
  <c r="Z849" i="45"/>
  <c r="R849" i="45"/>
  <c r="T848" i="45"/>
  <c r="X848" i="45"/>
  <c r="AB848" i="45"/>
  <c r="R848" i="45"/>
  <c r="V848" i="45"/>
  <c r="Z848" i="45"/>
  <c r="AD848" i="45"/>
  <c r="Z847" i="45"/>
  <c r="R847" i="45"/>
  <c r="R846" i="45"/>
  <c r="V846" i="45"/>
  <c r="Z846" i="45"/>
  <c r="AD846" i="45"/>
  <c r="T846" i="45"/>
  <c r="X846" i="45"/>
  <c r="AB846" i="45"/>
  <c r="Z845" i="45"/>
  <c r="R845" i="45"/>
  <c r="V777" i="45"/>
  <c r="X775" i="45"/>
  <c r="X773" i="45"/>
  <c r="X771" i="45"/>
  <c r="X769" i="45"/>
  <c r="X767" i="45"/>
  <c r="X765" i="45"/>
  <c r="X763" i="45"/>
  <c r="X761" i="45"/>
  <c r="X759" i="45"/>
  <c r="U757" i="45"/>
  <c r="Y757" i="45"/>
  <c r="AC757" i="45"/>
  <c r="S757" i="45"/>
  <c r="W757" i="45"/>
  <c r="AA757" i="45"/>
  <c r="T757" i="45"/>
  <c r="AB757" i="45"/>
  <c r="V757" i="45"/>
  <c r="AD757" i="45"/>
  <c r="R757" i="45"/>
  <c r="Z757" i="45"/>
  <c r="X751" i="45"/>
  <c r="S747" i="45"/>
  <c r="W747" i="45"/>
  <c r="AA747" i="45"/>
  <c r="T747" i="45"/>
  <c r="X747" i="45"/>
  <c r="AB747" i="45"/>
  <c r="U747" i="45"/>
  <c r="Y747" i="45"/>
  <c r="AC747" i="45"/>
  <c r="V747" i="45"/>
  <c r="Z747" i="45"/>
  <c r="R747" i="45"/>
  <c r="R738" i="45"/>
  <c r="V738" i="45"/>
  <c r="Z738" i="45"/>
  <c r="AD738" i="45"/>
  <c r="S738" i="45"/>
  <c r="W738" i="45"/>
  <c r="AA738" i="45"/>
  <c r="T738" i="45"/>
  <c r="X738" i="45"/>
  <c r="AB738" i="45"/>
  <c r="Y738" i="45"/>
  <c r="AC738" i="45"/>
  <c r="U738" i="45"/>
  <c r="S702" i="45"/>
  <c r="W702" i="45"/>
  <c r="AA702" i="45"/>
  <c r="R702" i="45"/>
  <c r="X702" i="45"/>
  <c r="AC702" i="45"/>
  <c r="T702" i="45"/>
  <c r="Y702" i="45"/>
  <c r="AD702" i="45"/>
  <c r="U702" i="45"/>
  <c r="Z702" i="45"/>
  <c r="AB702" i="45"/>
  <c r="V702" i="45"/>
  <c r="T687" i="45"/>
  <c r="X687" i="45"/>
  <c r="AB687" i="45"/>
  <c r="R687" i="45"/>
  <c r="W687" i="45"/>
  <c r="AC687" i="45"/>
  <c r="S687" i="45"/>
  <c r="Y687" i="45"/>
  <c r="AD687" i="45"/>
  <c r="U687" i="45"/>
  <c r="Z687" i="45"/>
  <c r="AA687" i="45"/>
  <c r="V687" i="45"/>
  <c r="R685" i="45"/>
  <c r="V685" i="45"/>
  <c r="Z685" i="45"/>
  <c r="AD685" i="45"/>
  <c r="W685" i="45"/>
  <c r="AB685" i="45"/>
  <c r="S685" i="45"/>
  <c r="X685" i="45"/>
  <c r="AC685" i="45"/>
  <c r="T685" i="45"/>
  <c r="Y685" i="45"/>
  <c r="AA685" i="45"/>
  <c r="U685" i="45"/>
  <c r="S670" i="45"/>
  <c r="W670" i="45"/>
  <c r="AA670" i="45"/>
  <c r="R670" i="45"/>
  <c r="X670" i="45"/>
  <c r="AC670" i="45"/>
  <c r="T670" i="45"/>
  <c r="Y670" i="45"/>
  <c r="AD670" i="45"/>
  <c r="U670" i="45"/>
  <c r="Z670" i="45"/>
  <c r="AB670" i="45"/>
  <c r="V670" i="45"/>
  <c r="T655" i="45"/>
  <c r="X655" i="45"/>
  <c r="AB655" i="45"/>
  <c r="R655" i="45"/>
  <c r="W655" i="45"/>
  <c r="AC655" i="45"/>
  <c r="S655" i="45"/>
  <c r="Y655" i="45"/>
  <c r="AD655" i="45"/>
  <c r="U655" i="45"/>
  <c r="Z655" i="45"/>
  <c r="AA655" i="45"/>
  <c r="V655" i="45"/>
  <c r="R653" i="45"/>
  <c r="V653" i="45"/>
  <c r="Z653" i="45"/>
  <c r="AD653" i="45"/>
  <c r="T653" i="45"/>
  <c r="Y653" i="45"/>
  <c r="U653" i="45"/>
  <c r="AB653" i="45"/>
  <c r="W653" i="45"/>
  <c r="AC653" i="45"/>
  <c r="X653" i="45"/>
  <c r="AA653" i="45"/>
  <c r="S653" i="45"/>
  <c r="T776" i="45"/>
  <c r="X776" i="45"/>
  <c r="AB776" i="45"/>
  <c r="R776" i="45"/>
  <c r="V776" i="45"/>
  <c r="Z776" i="45"/>
  <c r="AD776" i="45"/>
  <c r="R774" i="45"/>
  <c r="V774" i="45"/>
  <c r="Z774" i="45"/>
  <c r="AD774" i="45"/>
  <c r="T774" i="45"/>
  <c r="X774" i="45"/>
  <c r="AB774" i="45"/>
  <c r="T772" i="45"/>
  <c r="X772" i="45"/>
  <c r="AB772" i="45"/>
  <c r="R772" i="45"/>
  <c r="V772" i="45"/>
  <c r="Z772" i="45"/>
  <c r="AD772" i="45"/>
  <c r="R770" i="45"/>
  <c r="V770" i="45"/>
  <c r="Z770" i="45"/>
  <c r="AD770" i="45"/>
  <c r="T770" i="45"/>
  <c r="X770" i="45"/>
  <c r="AB770" i="45"/>
  <c r="T768" i="45"/>
  <c r="X768" i="45"/>
  <c r="AB768" i="45"/>
  <c r="R768" i="45"/>
  <c r="V768" i="45"/>
  <c r="Z768" i="45"/>
  <c r="AD768" i="45"/>
  <c r="R766" i="45"/>
  <c r="V766" i="45"/>
  <c r="Z766" i="45"/>
  <c r="AD766" i="45"/>
  <c r="T766" i="45"/>
  <c r="X766" i="45"/>
  <c r="AB766" i="45"/>
  <c r="T764" i="45"/>
  <c r="X764" i="45"/>
  <c r="AB764" i="45"/>
  <c r="R764" i="45"/>
  <c r="V764" i="45"/>
  <c r="Z764" i="45"/>
  <c r="AD764" i="45"/>
  <c r="R762" i="45"/>
  <c r="V762" i="45"/>
  <c r="Z762" i="45"/>
  <c r="AD762" i="45"/>
  <c r="T762" i="45"/>
  <c r="X762" i="45"/>
  <c r="AB762" i="45"/>
  <c r="T760" i="45"/>
  <c r="X760" i="45"/>
  <c r="AB760" i="45"/>
  <c r="R760" i="45"/>
  <c r="V760" i="45"/>
  <c r="Z760" i="45"/>
  <c r="AD760" i="45"/>
  <c r="R758" i="45"/>
  <c r="V758" i="45"/>
  <c r="Z758" i="45"/>
  <c r="AD758" i="45"/>
  <c r="T758" i="45"/>
  <c r="X758" i="45"/>
  <c r="AB758" i="45"/>
  <c r="T756" i="45"/>
  <c r="X756" i="45"/>
  <c r="AB756" i="45"/>
  <c r="R756" i="45"/>
  <c r="V756" i="45"/>
  <c r="Z756" i="45"/>
  <c r="AD756" i="45"/>
  <c r="R754" i="45"/>
  <c r="V754" i="45"/>
  <c r="Z754" i="45"/>
  <c r="AD754" i="45"/>
  <c r="T754" i="45"/>
  <c r="X754" i="45"/>
  <c r="AB754" i="45"/>
  <c r="T752" i="45"/>
  <c r="X752" i="45"/>
  <c r="AB752" i="45"/>
  <c r="R752" i="45"/>
  <c r="V752" i="45"/>
  <c r="Z752" i="45"/>
  <c r="AD752" i="45"/>
  <c r="R750" i="45"/>
  <c r="V750" i="45"/>
  <c r="Z750" i="45"/>
  <c r="AD750" i="45"/>
  <c r="T750" i="45"/>
  <c r="X750" i="45"/>
  <c r="AB750" i="45"/>
  <c r="U749" i="45"/>
  <c r="Y749" i="45"/>
  <c r="AC749" i="45"/>
  <c r="R749" i="45"/>
  <c r="S749" i="45"/>
  <c r="W749" i="45"/>
  <c r="AA749" i="45"/>
  <c r="U741" i="45"/>
  <c r="Y741" i="45"/>
  <c r="AC741" i="45"/>
  <c r="R741" i="45"/>
  <c r="V741" i="45"/>
  <c r="Z741" i="45"/>
  <c r="AD741" i="45"/>
  <c r="S741" i="45"/>
  <c r="W741" i="45"/>
  <c r="AA741" i="45"/>
  <c r="U733" i="45"/>
  <c r="Y733" i="45"/>
  <c r="AC733" i="45"/>
  <c r="R733" i="45"/>
  <c r="V733" i="45"/>
  <c r="Z733" i="45"/>
  <c r="AD733" i="45"/>
  <c r="S733" i="45"/>
  <c r="W733" i="45"/>
  <c r="AA733" i="45"/>
  <c r="Z727" i="45"/>
  <c r="AC726" i="45"/>
  <c r="U725" i="45"/>
  <c r="Y725" i="45"/>
  <c r="AC725" i="45"/>
  <c r="R725" i="45"/>
  <c r="V725" i="45"/>
  <c r="Z725" i="45"/>
  <c r="AD725" i="45"/>
  <c r="S725" i="45"/>
  <c r="W725" i="45"/>
  <c r="AA725" i="45"/>
  <c r="Z719" i="45"/>
  <c r="AC718" i="45"/>
  <c r="U717" i="45"/>
  <c r="Y717" i="45"/>
  <c r="AC717" i="45"/>
  <c r="V717" i="45"/>
  <c r="AD717" i="45"/>
  <c r="R717" i="45"/>
  <c r="Z717" i="45"/>
  <c r="S717" i="45"/>
  <c r="W717" i="45"/>
  <c r="AA717" i="45"/>
  <c r="Z711" i="45"/>
  <c r="AC710" i="45"/>
  <c r="U709" i="45"/>
  <c r="Y709" i="45"/>
  <c r="AC709" i="45"/>
  <c r="AD709" i="45"/>
  <c r="R709" i="45"/>
  <c r="V709" i="45"/>
  <c r="Z709" i="45"/>
  <c r="S709" i="45"/>
  <c r="W709" i="45"/>
  <c r="AA709" i="45"/>
  <c r="S646" i="45"/>
  <c r="W646" i="45"/>
  <c r="AA646" i="45"/>
  <c r="T646" i="45"/>
  <c r="Y646" i="45"/>
  <c r="U646" i="45"/>
  <c r="Z646" i="45"/>
  <c r="R646" i="45"/>
  <c r="AC646" i="45"/>
  <c r="V646" i="45"/>
  <c r="AD646" i="45"/>
  <c r="X646" i="45"/>
  <c r="U758" i="45"/>
  <c r="U756" i="45"/>
  <c r="U754" i="45"/>
  <c r="U752" i="45"/>
  <c r="U750" i="45"/>
  <c r="V749" i="45"/>
  <c r="U745" i="45"/>
  <c r="Y745" i="45"/>
  <c r="AC745" i="45"/>
  <c r="R745" i="45"/>
  <c r="V745" i="45"/>
  <c r="Z745" i="45"/>
  <c r="AD745" i="45"/>
  <c r="S745" i="45"/>
  <c r="W745" i="45"/>
  <c r="AA745" i="45"/>
  <c r="U737" i="45"/>
  <c r="Y737" i="45"/>
  <c r="AC737" i="45"/>
  <c r="R737" i="45"/>
  <c r="V737" i="45"/>
  <c r="Z737" i="45"/>
  <c r="AD737" i="45"/>
  <c r="S737" i="45"/>
  <c r="W737" i="45"/>
  <c r="AA737" i="45"/>
  <c r="U729" i="45"/>
  <c r="Y729" i="45"/>
  <c r="AC729" i="45"/>
  <c r="R729" i="45"/>
  <c r="V729" i="45"/>
  <c r="Z729" i="45"/>
  <c r="AD729" i="45"/>
  <c r="S729" i="45"/>
  <c r="W729" i="45"/>
  <c r="AA729" i="45"/>
  <c r="U721" i="45"/>
  <c r="Y721" i="45"/>
  <c r="AC721" i="45"/>
  <c r="R721" i="45"/>
  <c r="V721" i="45"/>
  <c r="Z721" i="45"/>
  <c r="AD721" i="45"/>
  <c r="S721" i="45"/>
  <c r="W721" i="45"/>
  <c r="AA721" i="45"/>
  <c r="X717" i="45"/>
  <c r="U713" i="45"/>
  <c r="Y713" i="45"/>
  <c r="AC713" i="45"/>
  <c r="R713" i="45"/>
  <c r="V713" i="45"/>
  <c r="Z713" i="45"/>
  <c r="AD713" i="45"/>
  <c r="S713" i="45"/>
  <c r="W713" i="45"/>
  <c r="AA713" i="45"/>
  <c r="X709" i="45"/>
  <c r="R705" i="45"/>
  <c r="V705" i="45"/>
  <c r="Z705" i="45"/>
  <c r="AD705" i="45"/>
  <c r="T705" i="45"/>
  <c r="Y705" i="45"/>
  <c r="U705" i="45"/>
  <c r="AA705" i="45"/>
  <c r="W705" i="45"/>
  <c r="AB705" i="45"/>
  <c r="R697" i="45"/>
  <c r="V697" i="45"/>
  <c r="Z697" i="45"/>
  <c r="AD697" i="45"/>
  <c r="T697" i="45"/>
  <c r="Y697" i="45"/>
  <c r="U697" i="45"/>
  <c r="AA697" i="45"/>
  <c r="W697" i="45"/>
  <c r="AB697" i="45"/>
  <c r="R689" i="45"/>
  <c r="V689" i="45"/>
  <c r="Z689" i="45"/>
  <c r="AD689" i="45"/>
  <c r="T689" i="45"/>
  <c r="Y689" i="45"/>
  <c r="U689" i="45"/>
  <c r="AA689" i="45"/>
  <c r="W689" i="45"/>
  <c r="AB689" i="45"/>
  <c r="R681" i="45"/>
  <c r="V681" i="45"/>
  <c r="Z681" i="45"/>
  <c r="AD681" i="45"/>
  <c r="T681" i="45"/>
  <c r="Y681" i="45"/>
  <c r="U681" i="45"/>
  <c r="AA681" i="45"/>
  <c r="W681" i="45"/>
  <c r="AB681" i="45"/>
  <c r="R673" i="45"/>
  <c r="V673" i="45"/>
  <c r="Z673" i="45"/>
  <c r="AD673" i="45"/>
  <c r="T673" i="45"/>
  <c r="Y673" i="45"/>
  <c r="U673" i="45"/>
  <c r="AA673" i="45"/>
  <c r="W673" i="45"/>
  <c r="AB673" i="45"/>
  <c r="R665" i="45"/>
  <c r="V665" i="45"/>
  <c r="Z665" i="45"/>
  <c r="AD665" i="45"/>
  <c r="T665" i="45"/>
  <c r="Y665" i="45"/>
  <c r="U665" i="45"/>
  <c r="AA665" i="45"/>
  <c r="W665" i="45"/>
  <c r="AB665" i="45"/>
  <c r="R657" i="45"/>
  <c r="V657" i="45"/>
  <c r="Z657" i="45"/>
  <c r="AD657" i="45"/>
  <c r="T657" i="45"/>
  <c r="Y657" i="45"/>
  <c r="U657" i="45"/>
  <c r="AA657" i="45"/>
  <c r="W657" i="45"/>
  <c r="AB657" i="45"/>
  <c r="R637" i="45"/>
  <c r="V637" i="45"/>
  <c r="Z637" i="45"/>
  <c r="AD637" i="45"/>
  <c r="S637" i="45"/>
  <c r="X637" i="45"/>
  <c r="AC637" i="45"/>
  <c r="T637" i="45"/>
  <c r="Y637" i="45"/>
  <c r="AB637" i="45"/>
  <c r="U637" i="45"/>
  <c r="W637" i="45"/>
  <c r="AA776" i="45"/>
  <c r="S776" i="45"/>
  <c r="AA774" i="45"/>
  <c r="S774" i="45"/>
  <c r="AA772" i="45"/>
  <c r="S772" i="45"/>
  <c r="AA770" i="45"/>
  <c r="S770" i="45"/>
  <c r="AA768" i="45"/>
  <c r="S768" i="45"/>
  <c r="AA766" i="45"/>
  <c r="S766" i="45"/>
  <c r="AA764" i="45"/>
  <c r="S764" i="45"/>
  <c r="AA762" i="45"/>
  <c r="S762" i="45"/>
  <c r="AA760" i="45"/>
  <c r="S760" i="45"/>
  <c r="AA758" i="45"/>
  <c r="S758" i="45"/>
  <c r="AA756" i="45"/>
  <c r="S756" i="45"/>
  <c r="AA754" i="45"/>
  <c r="S754" i="45"/>
  <c r="AA752" i="45"/>
  <c r="S752" i="45"/>
  <c r="AA750" i="45"/>
  <c r="S750" i="45"/>
  <c r="AB749" i="45"/>
  <c r="T749" i="45"/>
  <c r="AB745" i="45"/>
  <c r="S743" i="45"/>
  <c r="W743" i="45"/>
  <c r="AA743" i="45"/>
  <c r="T743" i="45"/>
  <c r="X743" i="45"/>
  <c r="AB743" i="45"/>
  <c r="U743" i="45"/>
  <c r="Y743" i="45"/>
  <c r="AC743" i="45"/>
  <c r="R742" i="45"/>
  <c r="V742" i="45"/>
  <c r="Z742" i="45"/>
  <c r="AD742" i="45"/>
  <c r="S742" i="45"/>
  <c r="W742" i="45"/>
  <c r="AA742" i="45"/>
  <c r="T742" i="45"/>
  <c r="X742" i="45"/>
  <c r="AB742" i="45"/>
  <c r="T741" i="45"/>
  <c r="AB737" i="45"/>
  <c r="S735" i="45"/>
  <c r="W735" i="45"/>
  <c r="AA735" i="45"/>
  <c r="T735" i="45"/>
  <c r="X735" i="45"/>
  <c r="AB735" i="45"/>
  <c r="U735" i="45"/>
  <c r="Y735" i="45"/>
  <c r="AC735" i="45"/>
  <c r="R734" i="45"/>
  <c r="V734" i="45"/>
  <c r="Z734" i="45"/>
  <c r="AD734" i="45"/>
  <c r="S734" i="45"/>
  <c r="W734" i="45"/>
  <c r="AA734" i="45"/>
  <c r="T734" i="45"/>
  <c r="X734" i="45"/>
  <c r="AB734" i="45"/>
  <c r="T733" i="45"/>
  <c r="AB729" i="45"/>
  <c r="S727" i="45"/>
  <c r="W727" i="45"/>
  <c r="AA727" i="45"/>
  <c r="T727" i="45"/>
  <c r="X727" i="45"/>
  <c r="AB727" i="45"/>
  <c r="U727" i="45"/>
  <c r="Y727" i="45"/>
  <c r="AC727" i="45"/>
  <c r="R726" i="45"/>
  <c r="V726" i="45"/>
  <c r="Z726" i="45"/>
  <c r="AD726" i="45"/>
  <c r="S726" i="45"/>
  <c r="AA726" i="45"/>
  <c r="W726" i="45"/>
  <c r="T726" i="45"/>
  <c r="X726" i="45"/>
  <c r="AB726" i="45"/>
  <c r="S719" i="45"/>
  <c r="W719" i="45"/>
  <c r="AA719" i="45"/>
  <c r="T719" i="45"/>
  <c r="X719" i="45"/>
  <c r="AB719" i="45"/>
  <c r="U719" i="45"/>
  <c r="Y719" i="45"/>
  <c r="AC719" i="45"/>
  <c r="R718" i="45"/>
  <c r="V718" i="45"/>
  <c r="Z718" i="45"/>
  <c r="AD718" i="45"/>
  <c r="W718" i="45"/>
  <c r="S718" i="45"/>
  <c r="AA718" i="45"/>
  <c r="T718" i="45"/>
  <c r="X718" i="45"/>
  <c r="AB718" i="45"/>
  <c r="S711" i="45"/>
  <c r="W711" i="45"/>
  <c r="AA711" i="45"/>
  <c r="T711" i="45"/>
  <c r="X711" i="45"/>
  <c r="AB711" i="45"/>
  <c r="U711" i="45"/>
  <c r="Y711" i="45"/>
  <c r="AC711" i="45"/>
  <c r="R710" i="45"/>
  <c r="V710" i="45"/>
  <c r="Z710" i="45"/>
  <c r="AD710" i="45"/>
  <c r="S710" i="45"/>
  <c r="W710" i="45"/>
  <c r="AA710" i="45"/>
  <c r="T710" i="45"/>
  <c r="X710" i="45"/>
  <c r="AB710" i="45"/>
  <c r="R649" i="45"/>
  <c r="V649" i="45"/>
  <c r="Z649" i="45"/>
  <c r="AD649" i="45"/>
  <c r="W649" i="45"/>
  <c r="AB649" i="45"/>
  <c r="S649" i="45"/>
  <c r="Y649" i="45"/>
  <c r="T649" i="45"/>
  <c r="AA649" i="45"/>
  <c r="U649" i="45"/>
  <c r="AC649" i="45"/>
  <c r="U644" i="45"/>
  <c r="Y644" i="45"/>
  <c r="AC644" i="45"/>
  <c r="R644" i="45"/>
  <c r="W644" i="45"/>
  <c r="AB644" i="45"/>
  <c r="S644" i="45"/>
  <c r="X644" i="45"/>
  <c r="AD644" i="45"/>
  <c r="T644" i="45"/>
  <c r="V644" i="45"/>
  <c r="Z644" i="45"/>
  <c r="T502" i="45"/>
  <c r="X502" i="45"/>
  <c r="AB502" i="45"/>
  <c r="U502" i="45"/>
  <c r="Z502" i="45"/>
  <c r="R502" i="45"/>
  <c r="W502" i="45"/>
  <c r="AC502" i="45"/>
  <c r="V502" i="45"/>
  <c r="Y502" i="45"/>
  <c r="S501" i="45"/>
  <c r="W501" i="45"/>
  <c r="AA501" i="45"/>
  <c r="U501" i="45"/>
  <c r="Z501" i="45"/>
  <c r="R501" i="45"/>
  <c r="X501" i="45"/>
  <c r="AC501" i="45"/>
  <c r="T501" i="45"/>
  <c r="AD501" i="45"/>
  <c r="V501" i="45"/>
  <c r="T462" i="45"/>
  <c r="X462" i="45"/>
  <c r="AB462" i="45"/>
  <c r="U462" i="45"/>
  <c r="Z462" i="45"/>
  <c r="R462" i="45"/>
  <c r="W462" i="45"/>
  <c r="AC462" i="45"/>
  <c r="S462" i="45"/>
  <c r="AD462" i="45"/>
  <c r="V462" i="45"/>
  <c r="T458" i="45"/>
  <c r="X458" i="45"/>
  <c r="AB458" i="45"/>
  <c r="R458" i="45"/>
  <c r="W458" i="45"/>
  <c r="AC458" i="45"/>
  <c r="S458" i="45"/>
  <c r="Y458" i="45"/>
  <c r="AD458" i="45"/>
  <c r="U458" i="45"/>
  <c r="Z458" i="45"/>
  <c r="V458" i="45"/>
  <c r="AA458" i="45"/>
  <c r="R456" i="45"/>
  <c r="V456" i="45"/>
  <c r="Z456" i="45"/>
  <c r="AD456" i="45"/>
  <c r="W456" i="45"/>
  <c r="AB456" i="45"/>
  <c r="S456" i="45"/>
  <c r="X456" i="45"/>
  <c r="AC456" i="45"/>
  <c r="T456" i="45"/>
  <c r="Y456" i="45"/>
  <c r="U456" i="45"/>
  <c r="AA456" i="45"/>
  <c r="S449" i="45"/>
  <c r="W449" i="45"/>
  <c r="AA449" i="45"/>
  <c r="R449" i="45"/>
  <c r="X449" i="45"/>
  <c r="AC449" i="45"/>
  <c r="T449" i="45"/>
  <c r="Y449" i="45"/>
  <c r="AD449" i="45"/>
  <c r="U449" i="45"/>
  <c r="Z449" i="45"/>
  <c r="V449" i="45"/>
  <c r="AB449" i="45"/>
  <c r="T442" i="45"/>
  <c r="X442" i="45"/>
  <c r="AB442" i="45"/>
  <c r="R442" i="45"/>
  <c r="W442" i="45"/>
  <c r="AC442" i="45"/>
  <c r="S442" i="45"/>
  <c r="Y442" i="45"/>
  <c r="AD442" i="45"/>
  <c r="U442" i="45"/>
  <c r="Z442" i="45"/>
  <c r="V442" i="45"/>
  <c r="AA442" i="45"/>
  <c r="R440" i="45"/>
  <c r="V440" i="45"/>
  <c r="Z440" i="45"/>
  <c r="AD440" i="45"/>
  <c r="W440" i="45"/>
  <c r="AB440" i="45"/>
  <c r="S440" i="45"/>
  <c r="X440" i="45"/>
  <c r="AC440" i="45"/>
  <c r="T440" i="45"/>
  <c r="Y440" i="45"/>
  <c r="U440" i="45"/>
  <c r="AA440" i="45"/>
  <c r="S433" i="45"/>
  <c r="W433" i="45"/>
  <c r="AA433" i="45"/>
  <c r="R433" i="45"/>
  <c r="X433" i="45"/>
  <c r="AC433" i="45"/>
  <c r="T433" i="45"/>
  <c r="Y433" i="45"/>
  <c r="AD433" i="45"/>
  <c r="U433" i="45"/>
  <c r="Z433" i="45"/>
  <c r="V433" i="45"/>
  <c r="AB433" i="45"/>
  <c r="T426" i="45"/>
  <c r="X426" i="45"/>
  <c r="AB426" i="45"/>
  <c r="R426" i="45"/>
  <c r="W426" i="45"/>
  <c r="AC426" i="45"/>
  <c r="S426" i="45"/>
  <c r="Y426" i="45"/>
  <c r="AD426" i="45"/>
  <c r="U426" i="45"/>
  <c r="Z426" i="45"/>
  <c r="V426" i="45"/>
  <c r="AA426" i="45"/>
  <c r="R424" i="45"/>
  <c r="V424" i="45"/>
  <c r="Z424" i="45"/>
  <c r="AD424" i="45"/>
  <c r="W424" i="45"/>
  <c r="AB424" i="45"/>
  <c r="S424" i="45"/>
  <c r="X424" i="45"/>
  <c r="AC424" i="45"/>
  <c r="T424" i="45"/>
  <c r="Y424" i="45"/>
  <c r="U424" i="45"/>
  <c r="AA424" i="45"/>
  <c r="S417" i="45"/>
  <c r="W417" i="45"/>
  <c r="AA417" i="45"/>
  <c r="R417" i="45"/>
  <c r="X417" i="45"/>
  <c r="AC417" i="45"/>
  <c r="T417" i="45"/>
  <c r="Y417" i="45"/>
  <c r="AD417" i="45"/>
  <c r="U417" i="45"/>
  <c r="Z417" i="45"/>
  <c r="V417" i="45"/>
  <c r="AB417" i="45"/>
  <c r="S403" i="45"/>
  <c r="W403" i="45"/>
  <c r="AA403" i="45"/>
  <c r="U403" i="45"/>
  <c r="Y403" i="45"/>
  <c r="AC403" i="45"/>
  <c r="R403" i="45"/>
  <c r="Z403" i="45"/>
  <c r="T403" i="45"/>
  <c r="AB403" i="45"/>
  <c r="V403" i="45"/>
  <c r="AD403" i="45"/>
  <c r="X403" i="45"/>
  <c r="S395" i="45"/>
  <c r="W395" i="45"/>
  <c r="AA395" i="45"/>
  <c r="U395" i="45"/>
  <c r="Y395" i="45"/>
  <c r="AC395" i="45"/>
  <c r="R395" i="45"/>
  <c r="Z395" i="45"/>
  <c r="T395" i="45"/>
  <c r="AB395" i="45"/>
  <c r="V395" i="45"/>
  <c r="AD395" i="45"/>
  <c r="X395" i="45"/>
  <c r="S387" i="45"/>
  <c r="W387" i="45"/>
  <c r="AA387" i="45"/>
  <c r="U387" i="45"/>
  <c r="Y387" i="45"/>
  <c r="AC387" i="45"/>
  <c r="R387" i="45"/>
  <c r="Z387" i="45"/>
  <c r="T387" i="45"/>
  <c r="AB387" i="45"/>
  <c r="V387" i="45"/>
  <c r="AD387" i="45"/>
  <c r="X387" i="45"/>
  <c r="S355" i="45"/>
  <c r="W355" i="45"/>
  <c r="AA355" i="45"/>
  <c r="T355" i="45"/>
  <c r="X355" i="45"/>
  <c r="AB355" i="45"/>
  <c r="U355" i="45"/>
  <c r="Y355" i="45"/>
  <c r="AC355" i="45"/>
  <c r="R355" i="45"/>
  <c r="V355" i="45"/>
  <c r="Z355" i="45"/>
  <c r="AD355" i="45"/>
  <c r="S314" i="45"/>
  <c r="W314" i="45"/>
  <c r="AA314" i="45"/>
  <c r="R314" i="45"/>
  <c r="X314" i="45"/>
  <c r="AC314" i="45"/>
  <c r="T314" i="45"/>
  <c r="Y314" i="45"/>
  <c r="AD314" i="45"/>
  <c r="U314" i="45"/>
  <c r="Z314" i="45"/>
  <c r="V314" i="45"/>
  <c r="AB314" i="45"/>
  <c r="S270" i="45"/>
  <c r="W270" i="45"/>
  <c r="AA270" i="45"/>
  <c r="T270" i="45"/>
  <c r="X270" i="45"/>
  <c r="AB270" i="45"/>
  <c r="U270" i="45"/>
  <c r="Y270" i="45"/>
  <c r="AC270" i="45"/>
  <c r="R270" i="45"/>
  <c r="V270" i="45"/>
  <c r="Z270" i="45"/>
  <c r="AD270" i="45"/>
  <c r="U216" i="45"/>
  <c r="Y216" i="45"/>
  <c r="AC216" i="45"/>
  <c r="R216" i="45"/>
  <c r="V216" i="45"/>
  <c r="Z216" i="45"/>
  <c r="AD216" i="45"/>
  <c r="S216" i="45"/>
  <c r="W216" i="45"/>
  <c r="AA216" i="45"/>
  <c r="T216" i="45"/>
  <c r="X216" i="45"/>
  <c r="AB216" i="45"/>
  <c r="R134" i="45"/>
  <c r="V134" i="45"/>
  <c r="Z134" i="45"/>
  <c r="AD134" i="45"/>
  <c r="T134" i="45"/>
  <c r="X134" i="45"/>
  <c r="AB134" i="45"/>
  <c r="S134" i="45"/>
  <c r="AA134" i="45"/>
  <c r="U134" i="45"/>
  <c r="AC134" i="45"/>
  <c r="W134" i="45"/>
  <c r="Y134" i="45"/>
  <c r="S40" i="45"/>
  <c r="W40" i="45"/>
  <c r="AA40" i="45"/>
  <c r="V40" i="45"/>
  <c r="AB40" i="45"/>
  <c r="R40" i="45"/>
  <c r="X40" i="45"/>
  <c r="AC40" i="45"/>
  <c r="T40" i="45"/>
  <c r="Y40" i="45"/>
  <c r="AD40" i="45"/>
  <c r="U40" i="45"/>
  <c r="Z40" i="45"/>
  <c r="U35" i="45"/>
  <c r="Y35" i="45"/>
  <c r="AC35" i="45"/>
  <c r="R35" i="45"/>
  <c r="V35" i="45"/>
  <c r="Z35" i="45"/>
  <c r="AD35" i="45"/>
  <c r="S35" i="45"/>
  <c r="W35" i="45"/>
  <c r="AA35" i="45"/>
  <c r="T35" i="45"/>
  <c r="X35" i="45"/>
  <c r="AB35" i="45"/>
  <c r="AD748" i="45"/>
  <c r="Z748" i="45"/>
  <c r="V748" i="45"/>
  <c r="R748" i="45"/>
  <c r="AD744" i="45"/>
  <c r="Z744" i="45"/>
  <c r="V744" i="45"/>
  <c r="R744" i="45"/>
  <c r="AD740" i="45"/>
  <c r="Z740" i="45"/>
  <c r="V740" i="45"/>
  <c r="R740" i="45"/>
  <c r="AD736" i="45"/>
  <c r="Z736" i="45"/>
  <c r="V736" i="45"/>
  <c r="R736" i="45"/>
  <c r="AD732" i="45"/>
  <c r="Z732" i="45"/>
  <c r="V732" i="45"/>
  <c r="R732" i="45"/>
  <c r="AD728" i="45"/>
  <c r="Z728" i="45"/>
  <c r="V728" i="45"/>
  <c r="R728" i="45"/>
  <c r="AD724" i="45"/>
  <c r="Z724" i="45"/>
  <c r="V724" i="45"/>
  <c r="R724" i="45"/>
  <c r="AD720" i="45"/>
  <c r="Z720" i="45"/>
  <c r="V720" i="45"/>
  <c r="R720" i="45"/>
  <c r="AD716" i="45"/>
  <c r="Z716" i="45"/>
  <c r="V716" i="45"/>
  <c r="R716" i="45"/>
  <c r="AD712" i="45"/>
  <c r="Z712" i="45"/>
  <c r="V712" i="45"/>
  <c r="R712" i="45"/>
  <c r="AD708" i="45"/>
  <c r="Z708" i="45"/>
  <c r="V708" i="45"/>
  <c r="R708" i="45"/>
  <c r="AC707" i="45"/>
  <c r="W707" i="45"/>
  <c r="AC706" i="45"/>
  <c r="X706" i="45"/>
  <c r="U704" i="45"/>
  <c r="Y704" i="45"/>
  <c r="AC704" i="45"/>
  <c r="AC699" i="45"/>
  <c r="W699" i="45"/>
  <c r="AC698" i="45"/>
  <c r="X698" i="45"/>
  <c r="U696" i="45"/>
  <c r="Y696" i="45"/>
  <c r="AC696" i="45"/>
  <c r="AC691" i="45"/>
  <c r="W691" i="45"/>
  <c r="AC690" i="45"/>
  <c r="X690" i="45"/>
  <c r="U688" i="45"/>
  <c r="Y688" i="45"/>
  <c r="AC688" i="45"/>
  <c r="AC683" i="45"/>
  <c r="W683" i="45"/>
  <c r="AC682" i="45"/>
  <c r="X682" i="45"/>
  <c r="U680" i="45"/>
  <c r="Y680" i="45"/>
  <c r="AC680" i="45"/>
  <c r="AC675" i="45"/>
  <c r="W675" i="45"/>
  <c r="AC674" i="45"/>
  <c r="X674" i="45"/>
  <c r="U672" i="45"/>
  <c r="Y672" i="45"/>
  <c r="AC672" i="45"/>
  <c r="AC667" i="45"/>
  <c r="W667" i="45"/>
  <c r="AC666" i="45"/>
  <c r="X666" i="45"/>
  <c r="U664" i="45"/>
  <c r="Y664" i="45"/>
  <c r="AC664" i="45"/>
  <c r="AC659" i="45"/>
  <c r="W659" i="45"/>
  <c r="AC658" i="45"/>
  <c r="X658" i="45"/>
  <c r="U656" i="45"/>
  <c r="Y656" i="45"/>
  <c r="AC656" i="45"/>
  <c r="Z652" i="45"/>
  <c r="Z651" i="45"/>
  <c r="R641" i="45"/>
  <c r="V641" i="45"/>
  <c r="Z641" i="45"/>
  <c r="AD641" i="45"/>
  <c r="U641" i="45"/>
  <c r="AA641" i="45"/>
  <c r="W641" i="45"/>
  <c r="AB641" i="45"/>
  <c r="AC639" i="45"/>
  <c r="S638" i="45"/>
  <c r="W638" i="45"/>
  <c r="AA638" i="45"/>
  <c r="T638" i="45"/>
  <c r="Y638" i="45"/>
  <c r="AD638" i="45"/>
  <c r="U638" i="45"/>
  <c r="Z638" i="45"/>
  <c r="U636" i="45"/>
  <c r="Y636" i="45"/>
  <c r="AC636" i="45"/>
  <c r="R636" i="45"/>
  <c r="W636" i="45"/>
  <c r="AB636" i="45"/>
  <c r="S636" i="45"/>
  <c r="X636" i="45"/>
  <c r="AD636" i="45"/>
  <c r="R635" i="45"/>
  <c r="V635" i="45"/>
  <c r="Z635" i="45"/>
  <c r="T635" i="45"/>
  <c r="X635" i="45"/>
  <c r="AB635" i="45"/>
  <c r="S635" i="45"/>
  <c r="AA635" i="45"/>
  <c r="U635" i="45"/>
  <c r="AC635" i="45"/>
  <c r="T633" i="45"/>
  <c r="X633" i="45"/>
  <c r="AB633" i="45"/>
  <c r="R633" i="45"/>
  <c r="V633" i="45"/>
  <c r="Z633" i="45"/>
  <c r="AD633" i="45"/>
  <c r="S633" i="45"/>
  <c r="AA633" i="45"/>
  <c r="U633" i="45"/>
  <c r="AC633" i="45"/>
  <c r="R631" i="45"/>
  <c r="V631" i="45"/>
  <c r="Z631" i="45"/>
  <c r="AD631" i="45"/>
  <c r="T631" i="45"/>
  <c r="X631" i="45"/>
  <c r="AB631" i="45"/>
  <c r="S631" i="45"/>
  <c r="AA631" i="45"/>
  <c r="U631" i="45"/>
  <c r="AC631" i="45"/>
  <c r="T629" i="45"/>
  <c r="X629" i="45"/>
  <c r="AB629" i="45"/>
  <c r="R629" i="45"/>
  <c r="V629" i="45"/>
  <c r="Z629" i="45"/>
  <c r="AD629" i="45"/>
  <c r="S629" i="45"/>
  <c r="AA629" i="45"/>
  <c r="U629" i="45"/>
  <c r="AC629" i="45"/>
  <c r="R627" i="45"/>
  <c r="V627" i="45"/>
  <c r="Z627" i="45"/>
  <c r="AD627" i="45"/>
  <c r="T627" i="45"/>
  <c r="X627" i="45"/>
  <c r="AB627" i="45"/>
  <c r="S627" i="45"/>
  <c r="AA627" i="45"/>
  <c r="U627" i="45"/>
  <c r="AC627" i="45"/>
  <c r="T625" i="45"/>
  <c r="X625" i="45"/>
  <c r="AB625" i="45"/>
  <c r="R625" i="45"/>
  <c r="V625" i="45"/>
  <c r="Z625" i="45"/>
  <c r="AD625" i="45"/>
  <c r="S625" i="45"/>
  <c r="AA625" i="45"/>
  <c r="U625" i="45"/>
  <c r="AC625" i="45"/>
  <c r="R623" i="45"/>
  <c r="V623" i="45"/>
  <c r="Z623" i="45"/>
  <c r="AD623" i="45"/>
  <c r="T623" i="45"/>
  <c r="X623" i="45"/>
  <c r="AB623" i="45"/>
  <c r="S623" i="45"/>
  <c r="AA623" i="45"/>
  <c r="U623" i="45"/>
  <c r="AC623" i="45"/>
  <c r="T621" i="45"/>
  <c r="X621" i="45"/>
  <c r="AB621" i="45"/>
  <c r="R621" i="45"/>
  <c r="V621" i="45"/>
  <c r="Z621" i="45"/>
  <c r="AD621" i="45"/>
  <c r="S621" i="45"/>
  <c r="AA621" i="45"/>
  <c r="U621" i="45"/>
  <c r="AC621" i="45"/>
  <c r="R619" i="45"/>
  <c r="V619" i="45"/>
  <c r="Z619" i="45"/>
  <c r="AD619" i="45"/>
  <c r="T619" i="45"/>
  <c r="X619" i="45"/>
  <c r="AB619" i="45"/>
  <c r="S619" i="45"/>
  <c r="AA619" i="45"/>
  <c r="U619" i="45"/>
  <c r="AC619" i="45"/>
  <c r="T617" i="45"/>
  <c r="X617" i="45"/>
  <c r="AB617" i="45"/>
  <c r="R617" i="45"/>
  <c r="V617" i="45"/>
  <c r="Z617" i="45"/>
  <c r="AD617" i="45"/>
  <c r="S617" i="45"/>
  <c r="AA617" i="45"/>
  <c r="U617" i="45"/>
  <c r="AC617" i="45"/>
  <c r="R615" i="45"/>
  <c r="V615" i="45"/>
  <c r="Z615" i="45"/>
  <c r="AD615" i="45"/>
  <c r="T615" i="45"/>
  <c r="X615" i="45"/>
  <c r="AB615" i="45"/>
  <c r="S615" i="45"/>
  <c r="AA615" i="45"/>
  <c r="U615" i="45"/>
  <c r="AC615" i="45"/>
  <c r="T613" i="45"/>
  <c r="X613" i="45"/>
  <c r="AB613" i="45"/>
  <c r="R613" i="45"/>
  <c r="V613" i="45"/>
  <c r="Z613" i="45"/>
  <c r="AD613" i="45"/>
  <c r="S613" i="45"/>
  <c r="AA613" i="45"/>
  <c r="U613" i="45"/>
  <c r="AC613" i="45"/>
  <c r="R611" i="45"/>
  <c r="V611" i="45"/>
  <c r="Z611" i="45"/>
  <c r="AD611" i="45"/>
  <c r="T611" i="45"/>
  <c r="X611" i="45"/>
  <c r="AB611" i="45"/>
  <c r="S611" i="45"/>
  <c r="AA611" i="45"/>
  <c r="U611" i="45"/>
  <c r="AC611" i="45"/>
  <c r="T609" i="45"/>
  <c r="X609" i="45"/>
  <c r="AB609" i="45"/>
  <c r="R609" i="45"/>
  <c r="V609" i="45"/>
  <c r="Z609" i="45"/>
  <c r="AD609" i="45"/>
  <c r="S609" i="45"/>
  <c r="AA609" i="45"/>
  <c r="U609" i="45"/>
  <c r="AC609" i="45"/>
  <c r="R607" i="45"/>
  <c r="V607" i="45"/>
  <c r="Z607" i="45"/>
  <c r="AD607" i="45"/>
  <c r="T607" i="45"/>
  <c r="X607" i="45"/>
  <c r="AB607" i="45"/>
  <c r="S607" i="45"/>
  <c r="AA607" i="45"/>
  <c r="U607" i="45"/>
  <c r="AC607" i="45"/>
  <c r="T605" i="45"/>
  <c r="X605" i="45"/>
  <c r="AB605" i="45"/>
  <c r="R605" i="45"/>
  <c r="V605" i="45"/>
  <c r="Z605" i="45"/>
  <c r="AD605" i="45"/>
  <c r="S605" i="45"/>
  <c r="AA605" i="45"/>
  <c r="U605" i="45"/>
  <c r="AC605" i="45"/>
  <c r="R603" i="45"/>
  <c r="V603" i="45"/>
  <c r="Z603" i="45"/>
  <c r="AD603" i="45"/>
  <c r="T603" i="45"/>
  <c r="X603" i="45"/>
  <c r="AB603" i="45"/>
  <c r="S603" i="45"/>
  <c r="AA603" i="45"/>
  <c r="U603" i="45"/>
  <c r="AC603" i="45"/>
  <c r="T601" i="45"/>
  <c r="X601" i="45"/>
  <c r="AB601" i="45"/>
  <c r="R601" i="45"/>
  <c r="V601" i="45"/>
  <c r="Z601" i="45"/>
  <c r="AD601" i="45"/>
  <c r="S601" i="45"/>
  <c r="AA601" i="45"/>
  <c r="U601" i="45"/>
  <c r="AC601" i="45"/>
  <c r="R599" i="45"/>
  <c r="V599" i="45"/>
  <c r="Z599" i="45"/>
  <c r="AD599" i="45"/>
  <c r="T599" i="45"/>
  <c r="X599" i="45"/>
  <c r="AB599" i="45"/>
  <c r="S599" i="45"/>
  <c r="AA599" i="45"/>
  <c r="U599" i="45"/>
  <c r="AC599" i="45"/>
  <c r="T597" i="45"/>
  <c r="X597" i="45"/>
  <c r="AB597" i="45"/>
  <c r="R597" i="45"/>
  <c r="V597" i="45"/>
  <c r="Z597" i="45"/>
  <c r="AD597" i="45"/>
  <c r="S597" i="45"/>
  <c r="AA597" i="45"/>
  <c r="U597" i="45"/>
  <c r="AC597" i="45"/>
  <c r="R595" i="45"/>
  <c r="V595" i="45"/>
  <c r="Z595" i="45"/>
  <c r="AD595" i="45"/>
  <c r="T595" i="45"/>
  <c r="X595" i="45"/>
  <c r="AB595" i="45"/>
  <c r="S595" i="45"/>
  <c r="AA595" i="45"/>
  <c r="U595" i="45"/>
  <c r="AC595" i="45"/>
  <c r="T593" i="45"/>
  <c r="X593" i="45"/>
  <c r="AB593" i="45"/>
  <c r="R593" i="45"/>
  <c r="V593" i="45"/>
  <c r="Z593" i="45"/>
  <c r="AD593" i="45"/>
  <c r="S593" i="45"/>
  <c r="AA593" i="45"/>
  <c r="U593" i="45"/>
  <c r="AC593" i="45"/>
  <c r="R591" i="45"/>
  <c r="V591" i="45"/>
  <c r="Z591" i="45"/>
  <c r="AD591" i="45"/>
  <c r="T591" i="45"/>
  <c r="X591" i="45"/>
  <c r="AB591" i="45"/>
  <c r="S591" i="45"/>
  <c r="AA591" i="45"/>
  <c r="U591" i="45"/>
  <c r="AC591" i="45"/>
  <c r="T589" i="45"/>
  <c r="X589" i="45"/>
  <c r="AB589" i="45"/>
  <c r="R589" i="45"/>
  <c r="V589" i="45"/>
  <c r="Z589" i="45"/>
  <c r="AD589" i="45"/>
  <c r="S589" i="45"/>
  <c r="AA589" i="45"/>
  <c r="U589" i="45"/>
  <c r="AC589" i="45"/>
  <c r="R587" i="45"/>
  <c r="V587" i="45"/>
  <c r="Z587" i="45"/>
  <c r="AD587" i="45"/>
  <c r="T587" i="45"/>
  <c r="X587" i="45"/>
  <c r="AB587" i="45"/>
  <c r="S587" i="45"/>
  <c r="AA587" i="45"/>
  <c r="U587" i="45"/>
  <c r="AC587" i="45"/>
  <c r="T585" i="45"/>
  <c r="X585" i="45"/>
  <c r="AB585" i="45"/>
  <c r="R585" i="45"/>
  <c r="V585" i="45"/>
  <c r="Z585" i="45"/>
  <c r="AD585" i="45"/>
  <c r="S585" i="45"/>
  <c r="AA585" i="45"/>
  <c r="U585" i="45"/>
  <c r="AC585" i="45"/>
  <c r="R583" i="45"/>
  <c r="V583" i="45"/>
  <c r="Z583" i="45"/>
  <c r="AD583" i="45"/>
  <c r="T583" i="45"/>
  <c r="X583" i="45"/>
  <c r="AB583" i="45"/>
  <c r="S583" i="45"/>
  <c r="AA583" i="45"/>
  <c r="U583" i="45"/>
  <c r="AC583" i="45"/>
  <c r="T581" i="45"/>
  <c r="X581" i="45"/>
  <c r="AB581" i="45"/>
  <c r="R581" i="45"/>
  <c r="V581" i="45"/>
  <c r="Z581" i="45"/>
  <c r="AD581" i="45"/>
  <c r="S581" i="45"/>
  <c r="AA581" i="45"/>
  <c r="U581" i="45"/>
  <c r="AC581" i="45"/>
  <c r="R579" i="45"/>
  <c r="V579" i="45"/>
  <c r="Z579" i="45"/>
  <c r="AD579" i="45"/>
  <c r="T579" i="45"/>
  <c r="X579" i="45"/>
  <c r="AB579" i="45"/>
  <c r="S579" i="45"/>
  <c r="AA579" i="45"/>
  <c r="U579" i="45"/>
  <c r="AC579" i="45"/>
  <c r="T577" i="45"/>
  <c r="X577" i="45"/>
  <c r="AB577" i="45"/>
  <c r="R577" i="45"/>
  <c r="V577" i="45"/>
  <c r="Z577" i="45"/>
  <c r="AD577" i="45"/>
  <c r="S577" i="45"/>
  <c r="AA577" i="45"/>
  <c r="U577" i="45"/>
  <c r="AC577" i="45"/>
  <c r="R575" i="45"/>
  <c r="V575" i="45"/>
  <c r="Z575" i="45"/>
  <c r="AD575" i="45"/>
  <c r="T575" i="45"/>
  <c r="X575" i="45"/>
  <c r="AB575" i="45"/>
  <c r="S575" i="45"/>
  <c r="AA575" i="45"/>
  <c r="U575" i="45"/>
  <c r="AC575" i="45"/>
  <c r="T573" i="45"/>
  <c r="X573" i="45"/>
  <c r="AB573" i="45"/>
  <c r="R573" i="45"/>
  <c r="V573" i="45"/>
  <c r="Z573" i="45"/>
  <c r="AD573" i="45"/>
  <c r="S573" i="45"/>
  <c r="AA573" i="45"/>
  <c r="U573" i="45"/>
  <c r="AC573" i="45"/>
  <c r="R571" i="45"/>
  <c r="V571" i="45"/>
  <c r="Z571" i="45"/>
  <c r="AD571" i="45"/>
  <c r="T571" i="45"/>
  <c r="X571" i="45"/>
  <c r="AB571" i="45"/>
  <c r="S571" i="45"/>
  <c r="AA571" i="45"/>
  <c r="U571" i="45"/>
  <c r="AC571" i="45"/>
  <c r="T569" i="45"/>
  <c r="X569" i="45"/>
  <c r="AB569" i="45"/>
  <c r="R569" i="45"/>
  <c r="V569" i="45"/>
  <c r="Z569" i="45"/>
  <c r="AD569" i="45"/>
  <c r="S569" i="45"/>
  <c r="AA569" i="45"/>
  <c r="U569" i="45"/>
  <c r="AC569" i="45"/>
  <c r="R567" i="45"/>
  <c r="V567" i="45"/>
  <c r="Z567" i="45"/>
  <c r="AD567" i="45"/>
  <c r="T567" i="45"/>
  <c r="X567" i="45"/>
  <c r="AB567" i="45"/>
  <c r="S567" i="45"/>
  <c r="AA567" i="45"/>
  <c r="U567" i="45"/>
  <c r="AC567" i="45"/>
  <c r="T565" i="45"/>
  <c r="X565" i="45"/>
  <c r="AB565" i="45"/>
  <c r="R565" i="45"/>
  <c r="V565" i="45"/>
  <c r="Z565" i="45"/>
  <c r="AD565" i="45"/>
  <c r="S565" i="45"/>
  <c r="AA565" i="45"/>
  <c r="U565" i="45"/>
  <c r="AC565" i="45"/>
  <c r="R563" i="45"/>
  <c r="V563" i="45"/>
  <c r="Z563" i="45"/>
  <c r="AD563" i="45"/>
  <c r="T563" i="45"/>
  <c r="X563" i="45"/>
  <c r="AB563" i="45"/>
  <c r="S563" i="45"/>
  <c r="AA563" i="45"/>
  <c r="U563" i="45"/>
  <c r="AC563" i="45"/>
  <c r="T561" i="45"/>
  <c r="X561" i="45"/>
  <c r="AB561" i="45"/>
  <c r="R561" i="45"/>
  <c r="V561" i="45"/>
  <c r="Z561" i="45"/>
  <c r="AD561" i="45"/>
  <c r="S561" i="45"/>
  <c r="AA561" i="45"/>
  <c r="U561" i="45"/>
  <c r="AC561" i="45"/>
  <c r="R559" i="45"/>
  <c r="V559" i="45"/>
  <c r="Z559" i="45"/>
  <c r="AD559" i="45"/>
  <c r="T559" i="45"/>
  <c r="X559" i="45"/>
  <c r="AB559" i="45"/>
  <c r="S559" i="45"/>
  <c r="AA559" i="45"/>
  <c r="U559" i="45"/>
  <c r="AC559" i="45"/>
  <c r="T557" i="45"/>
  <c r="X557" i="45"/>
  <c r="AB557" i="45"/>
  <c r="R557" i="45"/>
  <c r="V557" i="45"/>
  <c r="Z557" i="45"/>
  <c r="AD557" i="45"/>
  <c r="S557" i="45"/>
  <c r="AA557" i="45"/>
  <c r="U557" i="45"/>
  <c r="AC557" i="45"/>
  <c r="R555" i="45"/>
  <c r="V555" i="45"/>
  <c r="Z555" i="45"/>
  <c r="AD555" i="45"/>
  <c r="T555" i="45"/>
  <c r="X555" i="45"/>
  <c r="AB555" i="45"/>
  <c r="S555" i="45"/>
  <c r="AA555" i="45"/>
  <c r="U555" i="45"/>
  <c r="AC555" i="45"/>
  <c r="T553" i="45"/>
  <c r="X553" i="45"/>
  <c r="AB553" i="45"/>
  <c r="R553" i="45"/>
  <c r="V553" i="45"/>
  <c r="Z553" i="45"/>
  <c r="AD553" i="45"/>
  <c r="S553" i="45"/>
  <c r="AA553" i="45"/>
  <c r="U553" i="45"/>
  <c r="AC553" i="45"/>
  <c r="R551" i="45"/>
  <c r="V551" i="45"/>
  <c r="Z551" i="45"/>
  <c r="AD551" i="45"/>
  <c r="T551" i="45"/>
  <c r="X551" i="45"/>
  <c r="AB551" i="45"/>
  <c r="S551" i="45"/>
  <c r="AA551" i="45"/>
  <c r="U551" i="45"/>
  <c r="AC551" i="45"/>
  <c r="T549" i="45"/>
  <c r="X549" i="45"/>
  <c r="AB549" i="45"/>
  <c r="R549" i="45"/>
  <c r="V549" i="45"/>
  <c r="Z549" i="45"/>
  <c r="AD549" i="45"/>
  <c r="S549" i="45"/>
  <c r="AA549" i="45"/>
  <c r="U549" i="45"/>
  <c r="AC549" i="45"/>
  <c r="R547" i="45"/>
  <c r="V547" i="45"/>
  <c r="Z547" i="45"/>
  <c r="AD547" i="45"/>
  <c r="T547" i="45"/>
  <c r="X547" i="45"/>
  <c r="AB547" i="45"/>
  <c r="S547" i="45"/>
  <c r="AA547" i="45"/>
  <c r="U547" i="45"/>
  <c r="AC547" i="45"/>
  <c r="T545" i="45"/>
  <c r="X545" i="45"/>
  <c r="AB545" i="45"/>
  <c r="R545" i="45"/>
  <c r="V545" i="45"/>
  <c r="Z545" i="45"/>
  <c r="AD545" i="45"/>
  <c r="S545" i="45"/>
  <c r="AA545" i="45"/>
  <c r="U545" i="45"/>
  <c r="AC545" i="45"/>
  <c r="R543" i="45"/>
  <c r="V543" i="45"/>
  <c r="Z543" i="45"/>
  <c r="AD543" i="45"/>
  <c r="T543" i="45"/>
  <c r="X543" i="45"/>
  <c r="AB543" i="45"/>
  <c r="S543" i="45"/>
  <c r="AA543" i="45"/>
  <c r="U543" i="45"/>
  <c r="AC543" i="45"/>
  <c r="T541" i="45"/>
  <c r="X541" i="45"/>
  <c r="AB541" i="45"/>
  <c r="R541" i="45"/>
  <c r="V541" i="45"/>
  <c r="Z541" i="45"/>
  <c r="AD541" i="45"/>
  <c r="S541" i="45"/>
  <c r="AA541" i="45"/>
  <c r="U541" i="45"/>
  <c r="AC541" i="45"/>
  <c r="R539" i="45"/>
  <c r="V539" i="45"/>
  <c r="Z539" i="45"/>
  <c r="AD539" i="45"/>
  <c r="T539" i="45"/>
  <c r="X539" i="45"/>
  <c r="AB539" i="45"/>
  <c r="S539" i="45"/>
  <c r="AA539" i="45"/>
  <c r="U539" i="45"/>
  <c r="AC539" i="45"/>
  <c r="T537" i="45"/>
  <c r="X537" i="45"/>
  <c r="AB537" i="45"/>
  <c r="R537" i="45"/>
  <c r="V537" i="45"/>
  <c r="Z537" i="45"/>
  <c r="AD537" i="45"/>
  <c r="S537" i="45"/>
  <c r="AA537" i="45"/>
  <c r="U537" i="45"/>
  <c r="AC537" i="45"/>
  <c r="R535" i="45"/>
  <c r="V535" i="45"/>
  <c r="Z535" i="45"/>
  <c r="AD535" i="45"/>
  <c r="T535" i="45"/>
  <c r="X535" i="45"/>
  <c r="AB535" i="45"/>
  <c r="S535" i="45"/>
  <c r="AA535" i="45"/>
  <c r="U535" i="45"/>
  <c r="AC535" i="45"/>
  <c r="T533" i="45"/>
  <c r="X533" i="45"/>
  <c r="AB533" i="45"/>
  <c r="R533" i="45"/>
  <c r="V533" i="45"/>
  <c r="Z533" i="45"/>
  <c r="AD533" i="45"/>
  <c r="S533" i="45"/>
  <c r="AA533" i="45"/>
  <c r="U533" i="45"/>
  <c r="AC533" i="45"/>
  <c r="R531" i="45"/>
  <c r="V531" i="45"/>
  <c r="Z531" i="45"/>
  <c r="AD531" i="45"/>
  <c r="T531" i="45"/>
  <c r="X531" i="45"/>
  <c r="AB531" i="45"/>
  <c r="S531" i="45"/>
  <c r="AA531" i="45"/>
  <c r="U531" i="45"/>
  <c r="AC531" i="45"/>
  <c r="T529" i="45"/>
  <c r="X529" i="45"/>
  <c r="AB529" i="45"/>
  <c r="R529" i="45"/>
  <c r="V529" i="45"/>
  <c r="Z529" i="45"/>
  <c r="AD529" i="45"/>
  <c r="S529" i="45"/>
  <c r="AA529" i="45"/>
  <c r="U529" i="45"/>
  <c r="AC529" i="45"/>
  <c r="R527" i="45"/>
  <c r="V527" i="45"/>
  <c r="Z527" i="45"/>
  <c r="AD527" i="45"/>
  <c r="T527" i="45"/>
  <c r="X527" i="45"/>
  <c r="AB527" i="45"/>
  <c r="S527" i="45"/>
  <c r="AA527" i="45"/>
  <c r="U527" i="45"/>
  <c r="AC527" i="45"/>
  <c r="T525" i="45"/>
  <c r="X525" i="45"/>
  <c r="AB525" i="45"/>
  <c r="R525" i="45"/>
  <c r="V525" i="45"/>
  <c r="Z525" i="45"/>
  <c r="AD525" i="45"/>
  <c r="S525" i="45"/>
  <c r="AA525" i="45"/>
  <c r="U525" i="45"/>
  <c r="AC525" i="45"/>
  <c r="R523" i="45"/>
  <c r="V523" i="45"/>
  <c r="Z523" i="45"/>
  <c r="AD523" i="45"/>
  <c r="T523" i="45"/>
  <c r="X523" i="45"/>
  <c r="AB523" i="45"/>
  <c r="S523" i="45"/>
  <c r="AA523" i="45"/>
  <c r="U523" i="45"/>
  <c r="AC523" i="45"/>
  <c r="T521" i="45"/>
  <c r="X521" i="45"/>
  <c r="AB521" i="45"/>
  <c r="R521" i="45"/>
  <c r="V521" i="45"/>
  <c r="Z521" i="45"/>
  <c r="AD521" i="45"/>
  <c r="S521" i="45"/>
  <c r="AA521" i="45"/>
  <c r="U521" i="45"/>
  <c r="AC521" i="45"/>
  <c r="R519" i="45"/>
  <c r="V519" i="45"/>
  <c r="Z519" i="45"/>
  <c r="AD519" i="45"/>
  <c r="T519" i="45"/>
  <c r="X519" i="45"/>
  <c r="AB519" i="45"/>
  <c r="S519" i="45"/>
  <c r="AA519" i="45"/>
  <c r="U519" i="45"/>
  <c r="AC519" i="45"/>
  <c r="T517" i="45"/>
  <c r="X517" i="45"/>
  <c r="AB517" i="45"/>
  <c r="R517" i="45"/>
  <c r="V517" i="45"/>
  <c r="Z517" i="45"/>
  <c r="AD517" i="45"/>
  <c r="S517" i="45"/>
  <c r="AA517" i="45"/>
  <c r="U517" i="45"/>
  <c r="AC517" i="45"/>
  <c r="R515" i="45"/>
  <c r="V515" i="45"/>
  <c r="Z515" i="45"/>
  <c r="AD515" i="45"/>
  <c r="T515" i="45"/>
  <c r="X515" i="45"/>
  <c r="AB515" i="45"/>
  <c r="S515" i="45"/>
  <c r="AA515" i="45"/>
  <c r="U515" i="45"/>
  <c r="AC515" i="45"/>
  <c r="T513" i="45"/>
  <c r="X513" i="45"/>
  <c r="AB513" i="45"/>
  <c r="R513" i="45"/>
  <c r="V513" i="45"/>
  <c r="Z513" i="45"/>
  <c r="AD513" i="45"/>
  <c r="S513" i="45"/>
  <c r="AA513" i="45"/>
  <c r="U513" i="45"/>
  <c r="AC513" i="45"/>
  <c r="R511" i="45"/>
  <c r="V511" i="45"/>
  <c r="Z511" i="45"/>
  <c r="AD511" i="45"/>
  <c r="T511" i="45"/>
  <c r="X511" i="45"/>
  <c r="AB511" i="45"/>
  <c r="S511" i="45"/>
  <c r="AA511" i="45"/>
  <c r="U511" i="45"/>
  <c r="AC511" i="45"/>
  <c r="T509" i="45"/>
  <c r="X509" i="45"/>
  <c r="AB509" i="45"/>
  <c r="R509" i="45"/>
  <c r="V509" i="45"/>
  <c r="Z509" i="45"/>
  <c r="AD509" i="45"/>
  <c r="S509" i="45"/>
  <c r="AA509" i="45"/>
  <c r="U509" i="45"/>
  <c r="AC509" i="45"/>
  <c r="R507" i="45"/>
  <c r="V507" i="45"/>
  <c r="Z507" i="45"/>
  <c r="AD507" i="45"/>
  <c r="T507" i="45"/>
  <c r="X507" i="45"/>
  <c r="AB507" i="45"/>
  <c r="S507" i="45"/>
  <c r="AA507" i="45"/>
  <c r="U507" i="45"/>
  <c r="AC507" i="45"/>
  <c r="T505" i="45"/>
  <c r="X505" i="45"/>
  <c r="AB505" i="45"/>
  <c r="R505" i="45"/>
  <c r="V505" i="45"/>
  <c r="Z505" i="45"/>
  <c r="AD505" i="45"/>
  <c r="S505" i="45"/>
  <c r="AA505" i="45"/>
  <c r="U505" i="45"/>
  <c r="AC505" i="45"/>
  <c r="AD502" i="45"/>
  <c r="R488" i="45"/>
  <c r="V488" i="45"/>
  <c r="Z488" i="45"/>
  <c r="AD488" i="45"/>
  <c r="W488" i="45"/>
  <c r="AB488" i="45"/>
  <c r="T488" i="45"/>
  <c r="Y488" i="45"/>
  <c r="U488" i="45"/>
  <c r="X488" i="45"/>
  <c r="R484" i="45"/>
  <c r="V484" i="45"/>
  <c r="Z484" i="45"/>
  <c r="AD484" i="45"/>
  <c r="T484" i="45"/>
  <c r="Y484" i="45"/>
  <c r="W484" i="45"/>
  <c r="AB484" i="45"/>
  <c r="U484" i="45"/>
  <c r="X484" i="45"/>
  <c r="T474" i="45"/>
  <c r="X474" i="45"/>
  <c r="AB474" i="45"/>
  <c r="R474" i="45"/>
  <c r="W474" i="45"/>
  <c r="AC474" i="45"/>
  <c r="U474" i="45"/>
  <c r="Z474" i="45"/>
  <c r="V474" i="45"/>
  <c r="Y474" i="45"/>
  <c r="S473" i="45"/>
  <c r="W473" i="45"/>
  <c r="AA473" i="45"/>
  <c r="R473" i="45"/>
  <c r="X473" i="45"/>
  <c r="AC473" i="45"/>
  <c r="U473" i="45"/>
  <c r="Z473" i="45"/>
  <c r="T473" i="45"/>
  <c r="AD473" i="45"/>
  <c r="V473" i="45"/>
  <c r="T466" i="45"/>
  <c r="X466" i="45"/>
  <c r="AB466" i="45"/>
  <c r="R466" i="45"/>
  <c r="W466" i="45"/>
  <c r="AC466" i="45"/>
  <c r="U466" i="45"/>
  <c r="Z466" i="45"/>
  <c r="S466" i="45"/>
  <c r="AD466" i="45"/>
  <c r="V466" i="45"/>
  <c r="T707" i="45"/>
  <c r="X707" i="45"/>
  <c r="AB707" i="45"/>
  <c r="S706" i="45"/>
  <c r="W706" i="45"/>
  <c r="AA706" i="45"/>
  <c r="T699" i="45"/>
  <c r="X699" i="45"/>
  <c r="AB699" i="45"/>
  <c r="S698" i="45"/>
  <c r="W698" i="45"/>
  <c r="AA698" i="45"/>
  <c r="T691" i="45"/>
  <c r="X691" i="45"/>
  <c r="AB691" i="45"/>
  <c r="S690" i="45"/>
  <c r="W690" i="45"/>
  <c r="AA690" i="45"/>
  <c r="T683" i="45"/>
  <c r="X683" i="45"/>
  <c r="AB683" i="45"/>
  <c r="S682" i="45"/>
  <c r="W682" i="45"/>
  <c r="AA682" i="45"/>
  <c r="T675" i="45"/>
  <c r="X675" i="45"/>
  <c r="AB675" i="45"/>
  <c r="S674" i="45"/>
  <c r="W674" i="45"/>
  <c r="AA674" i="45"/>
  <c r="T667" i="45"/>
  <c r="X667" i="45"/>
  <c r="AB667" i="45"/>
  <c r="S666" i="45"/>
  <c r="W666" i="45"/>
  <c r="AA666" i="45"/>
  <c r="T659" i="45"/>
  <c r="X659" i="45"/>
  <c r="AB659" i="45"/>
  <c r="S658" i="45"/>
  <c r="W658" i="45"/>
  <c r="AA658" i="45"/>
  <c r="U652" i="45"/>
  <c r="Y652" i="45"/>
  <c r="AC652" i="45"/>
  <c r="S652" i="45"/>
  <c r="X652" i="45"/>
  <c r="AD652" i="45"/>
  <c r="T651" i="45"/>
  <c r="X651" i="45"/>
  <c r="AB651" i="45"/>
  <c r="R651" i="45"/>
  <c r="W651" i="45"/>
  <c r="AC651" i="45"/>
  <c r="R645" i="45"/>
  <c r="V645" i="45"/>
  <c r="Z645" i="45"/>
  <c r="AD645" i="45"/>
  <c r="S645" i="45"/>
  <c r="X645" i="45"/>
  <c r="AC645" i="45"/>
  <c r="T645" i="45"/>
  <c r="Y645" i="45"/>
  <c r="T639" i="45"/>
  <c r="X639" i="45"/>
  <c r="AB639" i="45"/>
  <c r="S639" i="45"/>
  <c r="Y639" i="45"/>
  <c r="AD639" i="45"/>
  <c r="U639" i="45"/>
  <c r="Z639" i="45"/>
  <c r="U634" i="45"/>
  <c r="Y634" i="45"/>
  <c r="AC634" i="45"/>
  <c r="S634" i="45"/>
  <c r="W634" i="45"/>
  <c r="AA634" i="45"/>
  <c r="T634" i="45"/>
  <c r="AB634" i="45"/>
  <c r="V634" i="45"/>
  <c r="AD634" i="45"/>
  <c r="S632" i="45"/>
  <c r="W632" i="45"/>
  <c r="AA632" i="45"/>
  <c r="U632" i="45"/>
  <c r="Y632" i="45"/>
  <c r="AC632" i="45"/>
  <c r="T632" i="45"/>
  <c r="AB632" i="45"/>
  <c r="V632" i="45"/>
  <c r="AD632" i="45"/>
  <c r="U630" i="45"/>
  <c r="Y630" i="45"/>
  <c r="AC630" i="45"/>
  <c r="S630" i="45"/>
  <c r="W630" i="45"/>
  <c r="AA630" i="45"/>
  <c r="T630" i="45"/>
  <c r="AB630" i="45"/>
  <c r="V630" i="45"/>
  <c r="AD630" i="45"/>
  <c r="S628" i="45"/>
  <c r="W628" i="45"/>
  <c r="AA628" i="45"/>
  <c r="U628" i="45"/>
  <c r="Y628" i="45"/>
  <c r="AC628" i="45"/>
  <c r="T628" i="45"/>
  <c r="AB628" i="45"/>
  <c r="V628" i="45"/>
  <c r="AD628" i="45"/>
  <c r="U626" i="45"/>
  <c r="Y626" i="45"/>
  <c r="AC626" i="45"/>
  <c r="S626" i="45"/>
  <c r="W626" i="45"/>
  <c r="AA626" i="45"/>
  <c r="T626" i="45"/>
  <c r="AB626" i="45"/>
  <c r="V626" i="45"/>
  <c r="AD626" i="45"/>
  <c r="S624" i="45"/>
  <c r="W624" i="45"/>
  <c r="AA624" i="45"/>
  <c r="U624" i="45"/>
  <c r="Y624" i="45"/>
  <c r="AC624" i="45"/>
  <c r="T624" i="45"/>
  <c r="AB624" i="45"/>
  <c r="V624" i="45"/>
  <c r="AD624" i="45"/>
  <c r="U622" i="45"/>
  <c r="Y622" i="45"/>
  <c r="AC622" i="45"/>
  <c r="S622" i="45"/>
  <c r="W622" i="45"/>
  <c r="AA622" i="45"/>
  <c r="T622" i="45"/>
  <c r="AB622" i="45"/>
  <c r="V622" i="45"/>
  <c r="AD622" i="45"/>
  <c r="S620" i="45"/>
  <c r="W620" i="45"/>
  <c r="AA620" i="45"/>
  <c r="U620" i="45"/>
  <c r="Y620" i="45"/>
  <c r="AC620" i="45"/>
  <c r="T620" i="45"/>
  <c r="AB620" i="45"/>
  <c r="V620" i="45"/>
  <c r="AD620" i="45"/>
  <c r="U618" i="45"/>
  <c r="Y618" i="45"/>
  <c r="AC618" i="45"/>
  <c r="S618" i="45"/>
  <c r="W618" i="45"/>
  <c r="AA618" i="45"/>
  <c r="T618" i="45"/>
  <c r="AB618" i="45"/>
  <c r="V618" i="45"/>
  <c r="AD618" i="45"/>
  <c r="S616" i="45"/>
  <c r="W616" i="45"/>
  <c r="AA616" i="45"/>
  <c r="U616" i="45"/>
  <c r="Y616" i="45"/>
  <c r="AC616" i="45"/>
  <c r="T616" i="45"/>
  <c r="AB616" i="45"/>
  <c r="V616" i="45"/>
  <c r="AD616" i="45"/>
  <c r="U614" i="45"/>
  <c r="Y614" i="45"/>
  <c r="AC614" i="45"/>
  <c r="S614" i="45"/>
  <c r="W614" i="45"/>
  <c r="AA614" i="45"/>
  <c r="T614" i="45"/>
  <c r="AB614" i="45"/>
  <c r="V614" i="45"/>
  <c r="AD614" i="45"/>
  <c r="S612" i="45"/>
  <c r="W612" i="45"/>
  <c r="AA612" i="45"/>
  <c r="U612" i="45"/>
  <c r="Y612" i="45"/>
  <c r="AC612" i="45"/>
  <c r="T612" i="45"/>
  <c r="AB612" i="45"/>
  <c r="V612" i="45"/>
  <c r="AD612" i="45"/>
  <c r="U610" i="45"/>
  <c r="Y610" i="45"/>
  <c r="AC610" i="45"/>
  <c r="S610" i="45"/>
  <c r="W610" i="45"/>
  <c r="AA610" i="45"/>
  <c r="T610" i="45"/>
  <c r="AB610" i="45"/>
  <c r="V610" i="45"/>
  <c r="AD610" i="45"/>
  <c r="S608" i="45"/>
  <c r="W608" i="45"/>
  <c r="AA608" i="45"/>
  <c r="U608" i="45"/>
  <c r="Y608" i="45"/>
  <c r="AC608" i="45"/>
  <c r="T608" i="45"/>
  <c r="AB608" i="45"/>
  <c r="V608" i="45"/>
  <c r="AD608" i="45"/>
  <c r="U606" i="45"/>
  <c r="Y606" i="45"/>
  <c r="AC606" i="45"/>
  <c r="S606" i="45"/>
  <c r="W606" i="45"/>
  <c r="AA606" i="45"/>
  <c r="T606" i="45"/>
  <c r="AB606" i="45"/>
  <c r="V606" i="45"/>
  <c r="AD606" i="45"/>
  <c r="S604" i="45"/>
  <c r="W604" i="45"/>
  <c r="AA604" i="45"/>
  <c r="U604" i="45"/>
  <c r="Y604" i="45"/>
  <c r="AC604" i="45"/>
  <c r="T604" i="45"/>
  <c r="AB604" i="45"/>
  <c r="V604" i="45"/>
  <c r="AD604" i="45"/>
  <c r="U602" i="45"/>
  <c r="Y602" i="45"/>
  <c r="AC602" i="45"/>
  <c r="S602" i="45"/>
  <c r="W602" i="45"/>
  <c r="AA602" i="45"/>
  <c r="T602" i="45"/>
  <c r="AB602" i="45"/>
  <c r="V602" i="45"/>
  <c r="AD602" i="45"/>
  <c r="S600" i="45"/>
  <c r="W600" i="45"/>
  <c r="AA600" i="45"/>
  <c r="U600" i="45"/>
  <c r="Y600" i="45"/>
  <c r="AC600" i="45"/>
  <c r="T600" i="45"/>
  <c r="AB600" i="45"/>
  <c r="V600" i="45"/>
  <c r="AD600" i="45"/>
  <c r="U598" i="45"/>
  <c r="Y598" i="45"/>
  <c r="AC598" i="45"/>
  <c r="S598" i="45"/>
  <c r="W598" i="45"/>
  <c r="AA598" i="45"/>
  <c r="T598" i="45"/>
  <c r="AB598" i="45"/>
  <c r="V598" i="45"/>
  <c r="AD598" i="45"/>
  <c r="S596" i="45"/>
  <c r="W596" i="45"/>
  <c r="AA596" i="45"/>
  <c r="U596" i="45"/>
  <c r="Y596" i="45"/>
  <c r="AC596" i="45"/>
  <c r="T596" i="45"/>
  <c r="AB596" i="45"/>
  <c r="V596" i="45"/>
  <c r="AD596" i="45"/>
  <c r="U594" i="45"/>
  <c r="Y594" i="45"/>
  <c r="AC594" i="45"/>
  <c r="S594" i="45"/>
  <c r="W594" i="45"/>
  <c r="AA594" i="45"/>
  <c r="T594" i="45"/>
  <c r="AB594" i="45"/>
  <c r="V594" i="45"/>
  <c r="AD594" i="45"/>
  <c r="S592" i="45"/>
  <c r="W592" i="45"/>
  <c r="AA592" i="45"/>
  <c r="U592" i="45"/>
  <c r="Y592" i="45"/>
  <c r="AC592" i="45"/>
  <c r="T592" i="45"/>
  <c r="AB592" i="45"/>
  <c r="V592" i="45"/>
  <c r="AD592" i="45"/>
  <c r="U590" i="45"/>
  <c r="Y590" i="45"/>
  <c r="AC590" i="45"/>
  <c r="S590" i="45"/>
  <c r="W590" i="45"/>
  <c r="AA590" i="45"/>
  <c r="T590" i="45"/>
  <c r="AB590" i="45"/>
  <c r="V590" i="45"/>
  <c r="AD590" i="45"/>
  <c r="S588" i="45"/>
  <c r="W588" i="45"/>
  <c r="AA588" i="45"/>
  <c r="U588" i="45"/>
  <c r="Y588" i="45"/>
  <c r="AC588" i="45"/>
  <c r="T588" i="45"/>
  <c r="AB588" i="45"/>
  <c r="V588" i="45"/>
  <c r="AD588" i="45"/>
  <c r="U586" i="45"/>
  <c r="Y586" i="45"/>
  <c r="AC586" i="45"/>
  <c r="S586" i="45"/>
  <c r="W586" i="45"/>
  <c r="AA586" i="45"/>
  <c r="T586" i="45"/>
  <c r="AB586" i="45"/>
  <c r="V586" i="45"/>
  <c r="AD586" i="45"/>
  <c r="S584" i="45"/>
  <c r="W584" i="45"/>
  <c r="AA584" i="45"/>
  <c r="U584" i="45"/>
  <c r="Y584" i="45"/>
  <c r="AC584" i="45"/>
  <c r="T584" i="45"/>
  <c r="AB584" i="45"/>
  <c r="V584" i="45"/>
  <c r="AD584" i="45"/>
  <c r="U582" i="45"/>
  <c r="Y582" i="45"/>
  <c r="AC582" i="45"/>
  <c r="S582" i="45"/>
  <c r="W582" i="45"/>
  <c r="AA582" i="45"/>
  <c r="T582" i="45"/>
  <c r="AB582" i="45"/>
  <c r="V582" i="45"/>
  <c r="AD582" i="45"/>
  <c r="S580" i="45"/>
  <c r="W580" i="45"/>
  <c r="AA580" i="45"/>
  <c r="U580" i="45"/>
  <c r="Y580" i="45"/>
  <c r="AC580" i="45"/>
  <c r="T580" i="45"/>
  <c r="AB580" i="45"/>
  <c r="V580" i="45"/>
  <c r="AD580" i="45"/>
  <c r="U578" i="45"/>
  <c r="Y578" i="45"/>
  <c r="AC578" i="45"/>
  <c r="S578" i="45"/>
  <c r="W578" i="45"/>
  <c r="AA578" i="45"/>
  <c r="T578" i="45"/>
  <c r="AB578" i="45"/>
  <c r="V578" i="45"/>
  <c r="AD578" i="45"/>
  <c r="S576" i="45"/>
  <c r="W576" i="45"/>
  <c r="AA576" i="45"/>
  <c r="U576" i="45"/>
  <c r="Y576" i="45"/>
  <c r="AC576" i="45"/>
  <c r="T576" i="45"/>
  <c r="AB576" i="45"/>
  <c r="V576" i="45"/>
  <c r="AD576" i="45"/>
  <c r="U574" i="45"/>
  <c r="Y574" i="45"/>
  <c r="AC574" i="45"/>
  <c r="S574" i="45"/>
  <c r="W574" i="45"/>
  <c r="AA574" i="45"/>
  <c r="T574" i="45"/>
  <c r="AB574" i="45"/>
  <c r="V574" i="45"/>
  <c r="AD574" i="45"/>
  <c r="S572" i="45"/>
  <c r="W572" i="45"/>
  <c r="AA572" i="45"/>
  <c r="U572" i="45"/>
  <c r="Y572" i="45"/>
  <c r="AC572" i="45"/>
  <c r="T572" i="45"/>
  <c r="AB572" i="45"/>
  <c r="V572" i="45"/>
  <c r="AD572" i="45"/>
  <c r="U570" i="45"/>
  <c r="Y570" i="45"/>
  <c r="AC570" i="45"/>
  <c r="S570" i="45"/>
  <c r="W570" i="45"/>
  <c r="AA570" i="45"/>
  <c r="T570" i="45"/>
  <c r="AB570" i="45"/>
  <c r="V570" i="45"/>
  <c r="AD570" i="45"/>
  <c r="S568" i="45"/>
  <c r="W568" i="45"/>
  <c r="AA568" i="45"/>
  <c r="U568" i="45"/>
  <c r="Y568" i="45"/>
  <c r="AC568" i="45"/>
  <c r="T568" i="45"/>
  <c r="AB568" i="45"/>
  <c r="V568" i="45"/>
  <c r="AD568" i="45"/>
  <c r="U566" i="45"/>
  <c r="Y566" i="45"/>
  <c r="AC566" i="45"/>
  <c r="S566" i="45"/>
  <c r="W566" i="45"/>
  <c r="AA566" i="45"/>
  <c r="T566" i="45"/>
  <c r="AB566" i="45"/>
  <c r="V566" i="45"/>
  <c r="AD566" i="45"/>
  <c r="S564" i="45"/>
  <c r="W564" i="45"/>
  <c r="AA564" i="45"/>
  <c r="U564" i="45"/>
  <c r="Y564" i="45"/>
  <c r="AC564" i="45"/>
  <c r="T564" i="45"/>
  <c r="AB564" i="45"/>
  <c r="V564" i="45"/>
  <c r="AD564" i="45"/>
  <c r="U562" i="45"/>
  <c r="Y562" i="45"/>
  <c r="AC562" i="45"/>
  <c r="S562" i="45"/>
  <c r="W562" i="45"/>
  <c r="AA562" i="45"/>
  <c r="T562" i="45"/>
  <c r="AB562" i="45"/>
  <c r="V562" i="45"/>
  <c r="AD562" i="45"/>
  <c r="S560" i="45"/>
  <c r="W560" i="45"/>
  <c r="AA560" i="45"/>
  <c r="U560" i="45"/>
  <c r="Y560" i="45"/>
  <c r="AC560" i="45"/>
  <c r="T560" i="45"/>
  <c r="AB560" i="45"/>
  <c r="V560" i="45"/>
  <c r="AD560" i="45"/>
  <c r="U558" i="45"/>
  <c r="Y558" i="45"/>
  <c r="AC558" i="45"/>
  <c r="S558" i="45"/>
  <c r="W558" i="45"/>
  <c r="AA558" i="45"/>
  <c r="T558" i="45"/>
  <c r="AB558" i="45"/>
  <c r="V558" i="45"/>
  <c r="AD558" i="45"/>
  <c r="S556" i="45"/>
  <c r="W556" i="45"/>
  <c r="AA556" i="45"/>
  <c r="U556" i="45"/>
  <c r="Y556" i="45"/>
  <c r="AC556" i="45"/>
  <c r="T556" i="45"/>
  <c r="AB556" i="45"/>
  <c r="V556" i="45"/>
  <c r="AD556" i="45"/>
  <c r="U554" i="45"/>
  <c r="Y554" i="45"/>
  <c r="AC554" i="45"/>
  <c r="S554" i="45"/>
  <c r="W554" i="45"/>
  <c r="AA554" i="45"/>
  <c r="T554" i="45"/>
  <c r="AB554" i="45"/>
  <c r="V554" i="45"/>
  <c r="AD554" i="45"/>
  <c r="S552" i="45"/>
  <c r="W552" i="45"/>
  <c r="AA552" i="45"/>
  <c r="U552" i="45"/>
  <c r="Y552" i="45"/>
  <c r="AC552" i="45"/>
  <c r="T552" i="45"/>
  <c r="AB552" i="45"/>
  <c r="V552" i="45"/>
  <c r="AD552" i="45"/>
  <c r="U550" i="45"/>
  <c r="Y550" i="45"/>
  <c r="AC550" i="45"/>
  <c r="S550" i="45"/>
  <c r="W550" i="45"/>
  <c r="AA550" i="45"/>
  <c r="T550" i="45"/>
  <c r="AB550" i="45"/>
  <c r="V550" i="45"/>
  <c r="AD550" i="45"/>
  <c r="S548" i="45"/>
  <c r="W548" i="45"/>
  <c r="AA548" i="45"/>
  <c r="U548" i="45"/>
  <c r="Y548" i="45"/>
  <c r="AC548" i="45"/>
  <c r="T548" i="45"/>
  <c r="AB548" i="45"/>
  <c r="V548" i="45"/>
  <c r="AD548" i="45"/>
  <c r="U546" i="45"/>
  <c r="Y546" i="45"/>
  <c r="AC546" i="45"/>
  <c r="S546" i="45"/>
  <c r="W546" i="45"/>
  <c r="AA546" i="45"/>
  <c r="T546" i="45"/>
  <c r="AB546" i="45"/>
  <c r="V546" i="45"/>
  <c r="AD546" i="45"/>
  <c r="S544" i="45"/>
  <c r="W544" i="45"/>
  <c r="AA544" i="45"/>
  <c r="U544" i="45"/>
  <c r="Y544" i="45"/>
  <c r="AC544" i="45"/>
  <c r="T544" i="45"/>
  <c r="AB544" i="45"/>
  <c r="V544" i="45"/>
  <c r="AD544" i="45"/>
  <c r="U542" i="45"/>
  <c r="Y542" i="45"/>
  <c r="AC542" i="45"/>
  <c r="S542" i="45"/>
  <c r="W542" i="45"/>
  <c r="AA542" i="45"/>
  <c r="T542" i="45"/>
  <c r="AB542" i="45"/>
  <c r="V542" i="45"/>
  <c r="AD542" i="45"/>
  <c r="S540" i="45"/>
  <c r="W540" i="45"/>
  <c r="AA540" i="45"/>
  <c r="U540" i="45"/>
  <c r="Y540" i="45"/>
  <c r="AC540" i="45"/>
  <c r="T540" i="45"/>
  <c r="AB540" i="45"/>
  <c r="V540" i="45"/>
  <c r="AD540" i="45"/>
  <c r="U538" i="45"/>
  <c r="Y538" i="45"/>
  <c r="AC538" i="45"/>
  <c r="S538" i="45"/>
  <c r="W538" i="45"/>
  <c r="AA538" i="45"/>
  <c r="T538" i="45"/>
  <c r="AB538" i="45"/>
  <c r="V538" i="45"/>
  <c r="AD538" i="45"/>
  <c r="S536" i="45"/>
  <c r="W536" i="45"/>
  <c r="AA536" i="45"/>
  <c r="U536" i="45"/>
  <c r="Y536" i="45"/>
  <c r="AC536" i="45"/>
  <c r="T536" i="45"/>
  <c r="AB536" i="45"/>
  <c r="V536" i="45"/>
  <c r="AD536" i="45"/>
  <c r="U534" i="45"/>
  <c r="Y534" i="45"/>
  <c r="AC534" i="45"/>
  <c r="S534" i="45"/>
  <c r="W534" i="45"/>
  <c r="AA534" i="45"/>
  <c r="T534" i="45"/>
  <c r="AB534" i="45"/>
  <c r="V534" i="45"/>
  <c r="AD534" i="45"/>
  <c r="S532" i="45"/>
  <c r="W532" i="45"/>
  <c r="AA532" i="45"/>
  <c r="U532" i="45"/>
  <c r="Y532" i="45"/>
  <c r="AC532" i="45"/>
  <c r="T532" i="45"/>
  <c r="AB532" i="45"/>
  <c r="V532" i="45"/>
  <c r="AD532" i="45"/>
  <c r="U530" i="45"/>
  <c r="Y530" i="45"/>
  <c r="AC530" i="45"/>
  <c r="S530" i="45"/>
  <c r="W530" i="45"/>
  <c r="AA530" i="45"/>
  <c r="T530" i="45"/>
  <c r="AB530" i="45"/>
  <c r="V530" i="45"/>
  <c r="AD530" i="45"/>
  <c r="S528" i="45"/>
  <c r="W528" i="45"/>
  <c r="AA528" i="45"/>
  <c r="U528" i="45"/>
  <c r="Y528" i="45"/>
  <c r="AC528" i="45"/>
  <c r="T528" i="45"/>
  <c r="AB528" i="45"/>
  <c r="V528" i="45"/>
  <c r="AD528" i="45"/>
  <c r="U526" i="45"/>
  <c r="Y526" i="45"/>
  <c r="AC526" i="45"/>
  <c r="S526" i="45"/>
  <c r="W526" i="45"/>
  <c r="AA526" i="45"/>
  <c r="T526" i="45"/>
  <c r="AB526" i="45"/>
  <c r="V526" i="45"/>
  <c r="AD526" i="45"/>
  <c r="S524" i="45"/>
  <c r="W524" i="45"/>
  <c r="AA524" i="45"/>
  <c r="U524" i="45"/>
  <c r="Y524" i="45"/>
  <c r="AC524" i="45"/>
  <c r="T524" i="45"/>
  <c r="AB524" i="45"/>
  <c r="V524" i="45"/>
  <c r="AD524" i="45"/>
  <c r="U522" i="45"/>
  <c r="Y522" i="45"/>
  <c r="AC522" i="45"/>
  <c r="S522" i="45"/>
  <c r="W522" i="45"/>
  <c r="AA522" i="45"/>
  <c r="T522" i="45"/>
  <c r="AB522" i="45"/>
  <c r="V522" i="45"/>
  <c r="AD522" i="45"/>
  <c r="S520" i="45"/>
  <c r="W520" i="45"/>
  <c r="AA520" i="45"/>
  <c r="U520" i="45"/>
  <c r="Y520" i="45"/>
  <c r="AC520" i="45"/>
  <c r="T520" i="45"/>
  <c r="AB520" i="45"/>
  <c r="V520" i="45"/>
  <c r="AD520" i="45"/>
  <c r="U518" i="45"/>
  <c r="Y518" i="45"/>
  <c r="AC518" i="45"/>
  <c r="S518" i="45"/>
  <c r="W518" i="45"/>
  <c r="AA518" i="45"/>
  <c r="T518" i="45"/>
  <c r="AB518" i="45"/>
  <c r="V518" i="45"/>
  <c r="AD518" i="45"/>
  <c r="S516" i="45"/>
  <c r="W516" i="45"/>
  <c r="AA516" i="45"/>
  <c r="U516" i="45"/>
  <c r="Y516" i="45"/>
  <c r="AC516" i="45"/>
  <c r="T516" i="45"/>
  <c r="AB516" i="45"/>
  <c r="V516" i="45"/>
  <c r="AD516" i="45"/>
  <c r="U514" i="45"/>
  <c r="Y514" i="45"/>
  <c r="AC514" i="45"/>
  <c r="S514" i="45"/>
  <c r="W514" i="45"/>
  <c r="AA514" i="45"/>
  <c r="T514" i="45"/>
  <c r="AB514" i="45"/>
  <c r="V514" i="45"/>
  <c r="AD514" i="45"/>
  <c r="S512" i="45"/>
  <c r="W512" i="45"/>
  <c r="AA512" i="45"/>
  <c r="U512" i="45"/>
  <c r="Y512" i="45"/>
  <c r="AC512" i="45"/>
  <c r="T512" i="45"/>
  <c r="AB512" i="45"/>
  <c r="V512" i="45"/>
  <c r="AD512" i="45"/>
  <c r="U510" i="45"/>
  <c r="Y510" i="45"/>
  <c r="AC510" i="45"/>
  <c r="S510" i="45"/>
  <c r="W510" i="45"/>
  <c r="AA510" i="45"/>
  <c r="T510" i="45"/>
  <c r="AB510" i="45"/>
  <c r="V510" i="45"/>
  <c r="AD510" i="45"/>
  <c r="S508" i="45"/>
  <c r="W508" i="45"/>
  <c r="AA508" i="45"/>
  <c r="U508" i="45"/>
  <c r="Y508" i="45"/>
  <c r="AC508" i="45"/>
  <c r="T508" i="45"/>
  <c r="AB508" i="45"/>
  <c r="V508" i="45"/>
  <c r="AD508" i="45"/>
  <c r="U506" i="45"/>
  <c r="Y506" i="45"/>
  <c r="AC506" i="45"/>
  <c r="S506" i="45"/>
  <c r="W506" i="45"/>
  <c r="AA506" i="45"/>
  <c r="T506" i="45"/>
  <c r="AB506" i="45"/>
  <c r="V506" i="45"/>
  <c r="AD506" i="45"/>
  <c r="S504" i="45"/>
  <c r="W504" i="45"/>
  <c r="AA504" i="45"/>
  <c r="U504" i="45"/>
  <c r="Y504" i="45"/>
  <c r="AC504" i="45"/>
  <c r="T504" i="45"/>
  <c r="AB504" i="45"/>
  <c r="V504" i="45"/>
  <c r="AD504" i="45"/>
  <c r="AA502" i="45"/>
  <c r="AB501" i="45"/>
  <c r="T494" i="45"/>
  <c r="X494" i="45"/>
  <c r="AB494" i="45"/>
  <c r="U494" i="45"/>
  <c r="Z494" i="45"/>
  <c r="R494" i="45"/>
  <c r="W494" i="45"/>
  <c r="AC494" i="45"/>
  <c r="S494" i="45"/>
  <c r="AD494" i="45"/>
  <c r="V494" i="45"/>
  <c r="S477" i="45"/>
  <c r="W477" i="45"/>
  <c r="AA477" i="45"/>
  <c r="U477" i="45"/>
  <c r="Z477" i="45"/>
  <c r="R477" i="45"/>
  <c r="X477" i="45"/>
  <c r="AC477" i="45"/>
  <c r="V477" i="45"/>
  <c r="Y477" i="45"/>
  <c r="R476" i="45"/>
  <c r="V476" i="45"/>
  <c r="Z476" i="45"/>
  <c r="AD476" i="45"/>
  <c r="T476" i="45"/>
  <c r="Y476" i="45"/>
  <c r="W476" i="45"/>
  <c r="AB476" i="45"/>
  <c r="S476" i="45"/>
  <c r="AC476" i="45"/>
  <c r="U476" i="45"/>
  <c r="T470" i="45"/>
  <c r="X470" i="45"/>
  <c r="AB470" i="45"/>
  <c r="U470" i="45"/>
  <c r="Z470" i="45"/>
  <c r="R470" i="45"/>
  <c r="W470" i="45"/>
  <c r="AC470" i="45"/>
  <c r="V470" i="45"/>
  <c r="Y470" i="45"/>
  <c r="S469" i="45"/>
  <c r="W469" i="45"/>
  <c r="AA469" i="45"/>
  <c r="U469" i="45"/>
  <c r="Z469" i="45"/>
  <c r="R469" i="45"/>
  <c r="X469" i="45"/>
  <c r="AC469" i="45"/>
  <c r="T469" i="45"/>
  <c r="AD469" i="45"/>
  <c r="V469" i="45"/>
  <c r="AA462" i="45"/>
  <c r="S457" i="45"/>
  <c r="W457" i="45"/>
  <c r="AA457" i="45"/>
  <c r="R457" i="45"/>
  <c r="X457" i="45"/>
  <c r="AC457" i="45"/>
  <c r="T457" i="45"/>
  <c r="Y457" i="45"/>
  <c r="AD457" i="45"/>
  <c r="U457" i="45"/>
  <c r="Z457" i="45"/>
  <c r="V457" i="45"/>
  <c r="AB457" i="45"/>
  <c r="T450" i="45"/>
  <c r="X450" i="45"/>
  <c r="AB450" i="45"/>
  <c r="R450" i="45"/>
  <c r="W450" i="45"/>
  <c r="AC450" i="45"/>
  <c r="S450" i="45"/>
  <c r="Y450" i="45"/>
  <c r="AD450" i="45"/>
  <c r="U450" i="45"/>
  <c r="Z450" i="45"/>
  <c r="V450" i="45"/>
  <c r="AA450" i="45"/>
  <c r="R448" i="45"/>
  <c r="V448" i="45"/>
  <c r="Z448" i="45"/>
  <c r="AD448" i="45"/>
  <c r="W448" i="45"/>
  <c r="AB448" i="45"/>
  <c r="S448" i="45"/>
  <c r="X448" i="45"/>
  <c r="AC448" i="45"/>
  <c r="T448" i="45"/>
  <c r="Y448" i="45"/>
  <c r="U448" i="45"/>
  <c r="AA448" i="45"/>
  <c r="S441" i="45"/>
  <c r="W441" i="45"/>
  <c r="AA441" i="45"/>
  <c r="R441" i="45"/>
  <c r="X441" i="45"/>
  <c r="AC441" i="45"/>
  <c r="T441" i="45"/>
  <c r="Y441" i="45"/>
  <c r="AD441" i="45"/>
  <c r="U441" i="45"/>
  <c r="Z441" i="45"/>
  <c r="V441" i="45"/>
  <c r="AB441" i="45"/>
  <c r="T434" i="45"/>
  <c r="X434" i="45"/>
  <c r="AB434" i="45"/>
  <c r="R434" i="45"/>
  <c r="W434" i="45"/>
  <c r="AC434" i="45"/>
  <c r="S434" i="45"/>
  <c r="Y434" i="45"/>
  <c r="AD434" i="45"/>
  <c r="U434" i="45"/>
  <c r="Z434" i="45"/>
  <c r="V434" i="45"/>
  <c r="AA434" i="45"/>
  <c r="R432" i="45"/>
  <c r="V432" i="45"/>
  <c r="Z432" i="45"/>
  <c r="AD432" i="45"/>
  <c r="W432" i="45"/>
  <c r="AB432" i="45"/>
  <c r="S432" i="45"/>
  <c r="X432" i="45"/>
  <c r="AC432" i="45"/>
  <c r="T432" i="45"/>
  <c r="Y432" i="45"/>
  <c r="U432" i="45"/>
  <c r="AA432" i="45"/>
  <c r="S425" i="45"/>
  <c r="W425" i="45"/>
  <c r="AA425" i="45"/>
  <c r="R425" i="45"/>
  <c r="X425" i="45"/>
  <c r="AC425" i="45"/>
  <c r="T425" i="45"/>
  <c r="Y425" i="45"/>
  <c r="AD425" i="45"/>
  <c r="U425" i="45"/>
  <c r="Z425" i="45"/>
  <c r="V425" i="45"/>
  <c r="AB425" i="45"/>
  <c r="T418" i="45"/>
  <c r="X418" i="45"/>
  <c r="AB418" i="45"/>
  <c r="R418" i="45"/>
  <c r="W418" i="45"/>
  <c r="AC418" i="45"/>
  <c r="S418" i="45"/>
  <c r="Y418" i="45"/>
  <c r="AD418" i="45"/>
  <c r="U418" i="45"/>
  <c r="Z418" i="45"/>
  <c r="V418" i="45"/>
  <c r="AA418" i="45"/>
  <c r="R416" i="45"/>
  <c r="V416" i="45"/>
  <c r="Z416" i="45"/>
  <c r="AD416" i="45"/>
  <c r="W416" i="45"/>
  <c r="AB416" i="45"/>
  <c r="S416" i="45"/>
  <c r="X416" i="45"/>
  <c r="AC416" i="45"/>
  <c r="T416" i="45"/>
  <c r="Y416" i="45"/>
  <c r="U416" i="45"/>
  <c r="AA416" i="45"/>
  <c r="S407" i="45"/>
  <c r="W407" i="45"/>
  <c r="AA407" i="45"/>
  <c r="U407" i="45"/>
  <c r="Y407" i="45"/>
  <c r="AC407" i="45"/>
  <c r="R407" i="45"/>
  <c r="Z407" i="45"/>
  <c r="T407" i="45"/>
  <c r="AB407" i="45"/>
  <c r="V407" i="45"/>
  <c r="AD407" i="45"/>
  <c r="X407" i="45"/>
  <c r="S399" i="45"/>
  <c r="W399" i="45"/>
  <c r="AA399" i="45"/>
  <c r="U399" i="45"/>
  <c r="Y399" i="45"/>
  <c r="AC399" i="45"/>
  <c r="R399" i="45"/>
  <c r="Z399" i="45"/>
  <c r="T399" i="45"/>
  <c r="AB399" i="45"/>
  <c r="V399" i="45"/>
  <c r="AD399" i="45"/>
  <c r="X399" i="45"/>
  <c r="S391" i="45"/>
  <c r="W391" i="45"/>
  <c r="AA391" i="45"/>
  <c r="U391" i="45"/>
  <c r="Y391" i="45"/>
  <c r="AC391" i="45"/>
  <c r="R391" i="45"/>
  <c r="Z391" i="45"/>
  <c r="T391" i="45"/>
  <c r="AB391" i="45"/>
  <c r="V391" i="45"/>
  <c r="AD391" i="45"/>
  <c r="X391" i="45"/>
  <c r="S371" i="45"/>
  <c r="W371" i="45"/>
  <c r="AA371" i="45"/>
  <c r="T371" i="45"/>
  <c r="X371" i="45"/>
  <c r="AB371" i="45"/>
  <c r="U371" i="45"/>
  <c r="Y371" i="45"/>
  <c r="AC371" i="45"/>
  <c r="R371" i="45"/>
  <c r="V371" i="45"/>
  <c r="Z371" i="45"/>
  <c r="AD371" i="45"/>
  <c r="AB748" i="45"/>
  <c r="X748" i="45"/>
  <c r="AB744" i="45"/>
  <c r="X744" i="45"/>
  <c r="AB740" i="45"/>
  <c r="X740" i="45"/>
  <c r="AB736" i="45"/>
  <c r="X736" i="45"/>
  <c r="AB732" i="45"/>
  <c r="X732" i="45"/>
  <c r="AB728" i="45"/>
  <c r="X728" i="45"/>
  <c r="AB724" i="45"/>
  <c r="X724" i="45"/>
  <c r="AB720" i="45"/>
  <c r="X720" i="45"/>
  <c r="AB716" i="45"/>
  <c r="X716" i="45"/>
  <c r="AB712" i="45"/>
  <c r="X712" i="45"/>
  <c r="AB708" i="45"/>
  <c r="X708" i="45"/>
  <c r="Z707" i="45"/>
  <c r="U707" i="45"/>
  <c r="Z706" i="45"/>
  <c r="U706" i="45"/>
  <c r="AD704" i="45"/>
  <c r="X704" i="45"/>
  <c r="S704" i="45"/>
  <c r="U700" i="45"/>
  <c r="Y700" i="45"/>
  <c r="AC700" i="45"/>
  <c r="Z699" i="45"/>
  <c r="U699" i="45"/>
  <c r="Z698" i="45"/>
  <c r="U698" i="45"/>
  <c r="AD696" i="45"/>
  <c r="X696" i="45"/>
  <c r="S696" i="45"/>
  <c r="U692" i="45"/>
  <c r="Y692" i="45"/>
  <c r="AC692" i="45"/>
  <c r="Z691" i="45"/>
  <c r="U691" i="45"/>
  <c r="Z690" i="45"/>
  <c r="U690" i="45"/>
  <c r="AD688" i="45"/>
  <c r="X688" i="45"/>
  <c r="S688" i="45"/>
  <c r="U684" i="45"/>
  <c r="Y684" i="45"/>
  <c r="AC684" i="45"/>
  <c r="Z683" i="45"/>
  <c r="U683" i="45"/>
  <c r="Z682" i="45"/>
  <c r="U682" i="45"/>
  <c r="AD680" i="45"/>
  <c r="X680" i="45"/>
  <c r="S680" i="45"/>
  <c r="U676" i="45"/>
  <c r="Y676" i="45"/>
  <c r="AC676" i="45"/>
  <c r="Z675" i="45"/>
  <c r="U675" i="45"/>
  <c r="Z674" i="45"/>
  <c r="U674" i="45"/>
  <c r="AD672" i="45"/>
  <c r="X672" i="45"/>
  <c r="S672" i="45"/>
  <c r="U668" i="45"/>
  <c r="Y668" i="45"/>
  <c r="AC668" i="45"/>
  <c r="Z667" i="45"/>
  <c r="U667" i="45"/>
  <c r="Z666" i="45"/>
  <c r="U666" i="45"/>
  <c r="AD664" i="45"/>
  <c r="X664" i="45"/>
  <c r="S664" i="45"/>
  <c r="U660" i="45"/>
  <c r="Y660" i="45"/>
  <c r="AC660" i="45"/>
  <c r="Z659" i="45"/>
  <c r="U659" i="45"/>
  <c r="Z658" i="45"/>
  <c r="U658" i="45"/>
  <c r="AD656" i="45"/>
  <c r="X656" i="45"/>
  <c r="S656" i="45"/>
  <c r="AB652" i="45"/>
  <c r="V652" i="45"/>
  <c r="AD651" i="45"/>
  <c r="V651" i="45"/>
  <c r="AA645" i="45"/>
  <c r="S642" i="45"/>
  <c r="W642" i="45"/>
  <c r="AA642" i="45"/>
  <c r="V642" i="45"/>
  <c r="AB642" i="45"/>
  <c r="R642" i="45"/>
  <c r="X642" i="45"/>
  <c r="AC642" i="45"/>
  <c r="T641" i="45"/>
  <c r="W639" i="45"/>
  <c r="V638" i="45"/>
  <c r="V636" i="45"/>
  <c r="Y635" i="45"/>
  <c r="Z634" i="45"/>
  <c r="Y633" i="45"/>
  <c r="Z632" i="45"/>
  <c r="Y631" i="45"/>
  <c r="Z630" i="45"/>
  <c r="Y629" i="45"/>
  <c r="Z628" i="45"/>
  <c r="Y627" i="45"/>
  <c r="Z626" i="45"/>
  <c r="Y625" i="45"/>
  <c r="Z624" i="45"/>
  <c r="Y623" i="45"/>
  <c r="Z622" i="45"/>
  <c r="Y621" i="45"/>
  <c r="Z620" i="45"/>
  <c r="Y619" i="45"/>
  <c r="Z618" i="45"/>
  <c r="Y617" i="45"/>
  <c r="Z616" i="45"/>
  <c r="Y615" i="45"/>
  <c r="Z614" i="45"/>
  <c r="Y613" i="45"/>
  <c r="Z612" i="45"/>
  <c r="Y611" i="45"/>
  <c r="Z610" i="45"/>
  <c r="Y609" i="45"/>
  <c r="Z608" i="45"/>
  <c r="Y607" i="45"/>
  <c r="Z606" i="45"/>
  <c r="Y605" i="45"/>
  <c r="Z604" i="45"/>
  <c r="Y603" i="45"/>
  <c r="Z602" i="45"/>
  <c r="Y601" i="45"/>
  <c r="Z600" i="45"/>
  <c r="Y599" i="45"/>
  <c r="Z598" i="45"/>
  <c r="Y597" i="45"/>
  <c r="Z596" i="45"/>
  <c r="Y595" i="45"/>
  <c r="Z594" i="45"/>
  <c r="Y593" i="45"/>
  <c r="Z592" i="45"/>
  <c r="Y591" i="45"/>
  <c r="Z590" i="45"/>
  <c r="Y589" i="45"/>
  <c r="Z588" i="45"/>
  <c r="Y587" i="45"/>
  <c r="Z586" i="45"/>
  <c r="Y585" i="45"/>
  <c r="Z584" i="45"/>
  <c r="Y583" i="45"/>
  <c r="Z582" i="45"/>
  <c r="Y581" i="45"/>
  <c r="Z580" i="45"/>
  <c r="Y579" i="45"/>
  <c r="Z578" i="45"/>
  <c r="Y577" i="45"/>
  <c r="Z576" i="45"/>
  <c r="Y575" i="45"/>
  <c r="Z574" i="45"/>
  <c r="Y573" i="45"/>
  <c r="Z572" i="45"/>
  <c r="Y571" i="45"/>
  <c r="Z570" i="45"/>
  <c r="Y569" i="45"/>
  <c r="Z568" i="45"/>
  <c r="Y567" i="45"/>
  <c r="Z566" i="45"/>
  <c r="Y565" i="45"/>
  <c r="Z564" i="45"/>
  <c r="Y563" i="45"/>
  <c r="Z562" i="45"/>
  <c r="Y561" i="45"/>
  <c r="Z560" i="45"/>
  <c r="Y559" i="45"/>
  <c r="Z558" i="45"/>
  <c r="Y557" i="45"/>
  <c r="Z556" i="45"/>
  <c r="Y555" i="45"/>
  <c r="Z554" i="45"/>
  <c r="Y553" i="45"/>
  <c r="Z552" i="45"/>
  <c r="Y551" i="45"/>
  <c r="Z550" i="45"/>
  <c r="Y549" i="45"/>
  <c r="Z548" i="45"/>
  <c r="Y547" i="45"/>
  <c r="Z546" i="45"/>
  <c r="Y545" i="45"/>
  <c r="Z544" i="45"/>
  <c r="Y543" i="45"/>
  <c r="Z542" i="45"/>
  <c r="Y541" i="45"/>
  <c r="Z540" i="45"/>
  <c r="Y539" i="45"/>
  <c r="Z538" i="45"/>
  <c r="Y537" i="45"/>
  <c r="Z536" i="45"/>
  <c r="Y535" i="45"/>
  <c r="Z534" i="45"/>
  <c r="Y533" i="45"/>
  <c r="Z532" i="45"/>
  <c r="Y531" i="45"/>
  <c r="Z530" i="45"/>
  <c r="Y529" i="45"/>
  <c r="Z528" i="45"/>
  <c r="Y527" i="45"/>
  <c r="Z526" i="45"/>
  <c r="Y525" i="45"/>
  <c r="Z524" i="45"/>
  <c r="Y523" i="45"/>
  <c r="Z522" i="45"/>
  <c r="Y521" i="45"/>
  <c r="Z520" i="45"/>
  <c r="Y519" i="45"/>
  <c r="Z518" i="45"/>
  <c r="Y517" i="45"/>
  <c r="Z516" i="45"/>
  <c r="Y515" i="45"/>
  <c r="Z514" i="45"/>
  <c r="Y513" i="45"/>
  <c r="Z512" i="45"/>
  <c r="Y511" i="45"/>
  <c r="Z510" i="45"/>
  <c r="Y509" i="45"/>
  <c r="Z508" i="45"/>
  <c r="Y507" i="45"/>
  <c r="Z506" i="45"/>
  <c r="Y505" i="45"/>
  <c r="Z504" i="45"/>
  <c r="S502" i="45"/>
  <c r="Y501" i="45"/>
  <c r="T498" i="45"/>
  <c r="X498" i="45"/>
  <c r="AB498" i="45"/>
  <c r="R498" i="45"/>
  <c r="W498" i="45"/>
  <c r="AC498" i="45"/>
  <c r="U498" i="45"/>
  <c r="Z498" i="45"/>
  <c r="S498" i="45"/>
  <c r="AD498" i="45"/>
  <c r="V498" i="45"/>
  <c r="AA488" i="45"/>
  <c r="AA484" i="45"/>
  <c r="S481" i="45"/>
  <c r="W481" i="45"/>
  <c r="AA481" i="45"/>
  <c r="R481" i="45"/>
  <c r="X481" i="45"/>
  <c r="AC481" i="45"/>
  <c r="U481" i="45"/>
  <c r="Z481" i="45"/>
  <c r="V481" i="45"/>
  <c r="Y481" i="45"/>
  <c r="R480" i="45"/>
  <c r="V480" i="45"/>
  <c r="Z480" i="45"/>
  <c r="AD480" i="45"/>
  <c r="W480" i="45"/>
  <c r="AB480" i="45"/>
  <c r="T480" i="45"/>
  <c r="Y480" i="45"/>
  <c r="S480" i="45"/>
  <c r="AC480" i="45"/>
  <c r="U480" i="45"/>
  <c r="AD477" i="45"/>
  <c r="AA474" i="45"/>
  <c r="AB473" i="45"/>
  <c r="AD470" i="45"/>
  <c r="AA466" i="45"/>
  <c r="Y462" i="45"/>
  <c r="U648" i="45"/>
  <c r="Y648" i="45"/>
  <c r="AC648" i="45"/>
  <c r="AC643" i="45"/>
  <c r="W643" i="45"/>
  <c r="U640" i="45"/>
  <c r="Y640" i="45"/>
  <c r="AC640" i="45"/>
  <c r="AC500" i="45"/>
  <c r="AD497" i="45"/>
  <c r="R496" i="45"/>
  <c r="V496" i="45"/>
  <c r="Z496" i="45"/>
  <c r="AD496" i="45"/>
  <c r="W496" i="45"/>
  <c r="AB496" i="45"/>
  <c r="T496" i="45"/>
  <c r="Y496" i="45"/>
  <c r="AD493" i="45"/>
  <c r="R492" i="45"/>
  <c r="V492" i="45"/>
  <c r="Z492" i="45"/>
  <c r="AD492" i="45"/>
  <c r="T492" i="45"/>
  <c r="Y492" i="45"/>
  <c r="W492" i="45"/>
  <c r="AB492" i="45"/>
  <c r="AD490" i="45"/>
  <c r="S489" i="45"/>
  <c r="W489" i="45"/>
  <c r="AA489" i="45"/>
  <c r="R489" i="45"/>
  <c r="X489" i="45"/>
  <c r="AC489" i="45"/>
  <c r="U489" i="45"/>
  <c r="Z489" i="45"/>
  <c r="AD486" i="45"/>
  <c r="S485" i="45"/>
  <c r="W485" i="45"/>
  <c r="AA485" i="45"/>
  <c r="U485" i="45"/>
  <c r="Z485" i="45"/>
  <c r="R485" i="45"/>
  <c r="X485" i="45"/>
  <c r="AC485" i="45"/>
  <c r="T482" i="45"/>
  <c r="X482" i="45"/>
  <c r="AB482" i="45"/>
  <c r="R482" i="45"/>
  <c r="W482" i="45"/>
  <c r="AC482" i="45"/>
  <c r="U482" i="45"/>
  <c r="Z482" i="45"/>
  <c r="T478" i="45"/>
  <c r="X478" i="45"/>
  <c r="AB478" i="45"/>
  <c r="U478" i="45"/>
  <c r="Z478" i="45"/>
  <c r="R478" i="45"/>
  <c r="W478" i="45"/>
  <c r="AC478" i="45"/>
  <c r="AC472" i="45"/>
  <c r="AC468" i="45"/>
  <c r="AD465" i="45"/>
  <c r="R464" i="45"/>
  <c r="V464" i="45"/>
  <c r="Z464" i="45"/>
  <c r="AD464" i="45"/>
  <c r="W464" i="45"/>
  <c r="AB464" i="45"/>
  <c r="T464" i="45"/>
  <c r="Y464" i="45"/>
  <c r="AD461" i="45"/>
  <c r="R460" i="45"/>
  <c r="V460" i="45"/>
  <c r="Z460" i="45"/>
  <c r="AD460" i="45"/>
  <c r="T460" i="45"/>
  <c r="Y460" i="45"/>
  <c r="W460" i="45"/>
  <c r="AB460" i="45"/>
  <c r="R452" i="45"/>
  <c r="V452" i="45"/>
  <c r="Z452" i="45"/>
  <c r="AD452" i="45"/>
  <c r="T452" i="45"/>
  <c r="Y452" i="45"/>
  <c r="U452" i="45"/>
  <c r="AA452" i="45"/>
  <c r="W452" i="45"/>
  <c r="AB452" i="45"/>
  <c r="S445" i="45"/>
  <c r="W445" i="45"/>
  <c r="AA445" i="45"/>
  <c r="U445" i="45"/>
  <c r="Z445" i="45"/>
  <c r="V445" i="45"/>
  <c r="AB445" i="45"/>
  <c r="R445" i="45"/>
  <c r="X445" i="45"/>
  <c r="AC445" i="45"/>
  <c r="R444" i="45"/>
  <c r="V444" i="45"/>
  <c r="Z444" i="45"/>
  <c r="AD444" i="45"/>
  <c r="T444" i="45"/>
  <c r="Y444" i="45"/>
  <c r="U444" i="45"/>
  <c r="AA444" i="45"/>
  <c r="W444" i="45"/>
  <c r="AB444" i="45"/>
  <c r="S437" i="45"/>
  <c r="W437" i="45"/>
  <c r="AA437" i="45"/>
  <c r="U437" i="45"/>
  <c r="Z437" i="45"/>
  <c r="V437" i="45"/>
  <c r="AB437" i="45"/>
  <c r="R437" i="45"/>
  <c r="X437" i="45"/>
  <c r="AC437" i="45"/>
  <c r="R436" i="45"/>
  <c r="V436" i="45"/>
  <c r="Z436" i="45"/>
  <c r="AD436" i="45"/>
  <c r="T436" i="45"/>
  <c r="Y436" i="45"/>
  <c r="U436" i="45"/>
  <c r="AA436" i="45"/>
  <c r="W436" i="45"/>
  <c r="AB436" i="45"/>
  <c r="S429" i="45"/>
  <c r="W429" i="45"/>
  <c r="AA429" i="45"/>
  <c r="U429" i="45"/>
  <c r="Z429" i="45"/>
  <c r="V429" i="45"/>
  <c r="AB429" i="45"/>
  <c r="R429" i="45"/>
  <c r="X429" i="45"/>
  <c r="AC429" i="45"/>
  <c r="R428" i="45"/>
  <c r="V428" i="45"/>
  <c r="Z428" i="45"/>
  <c r="AD428" i="45"/>
  <c r="T428" i="45"/>
  <c r="Y428" i="45"/>
  <c r="U428" i="45"/>
  <c r="AA428" i="45"/>
  <c r="W428" i="45"/>
  <c r="AB428" i="45"/>
  <c r="S421" i="45"/>
  <c r="W421" i="45"/>
  <c r="AA421" i="45"/>
  <c r="U421" i="45"/>
  <c r="Z421" i="45"/>
  <c r="V421" i="45"/>
  <c r="AB421" i="45"/>
  <c r="R421" i="45"/>
  <c r="X421" i="45"/>
  <c r="AC421" i="45"/>
  <c r="R420" i="45"/>
  <c r="V420" i="45"/>
  <c r="Z420" i="45"/>
  <c r="AD420" i="45"/>
  <c r="T420" i="45"/>
  <c r="Y420" i="45"/>
  <c r="U420" i="45"/>
  <c r="AA420" i="45"/>
  <c r="W420" i="45"/>
  <c r="AB420" i="45"/>
  <c r="S413" i="45"/>
  <c r="W413" i="45"/>
  <c r="AA413" i="45"/>
  <c r="U413" i="45"/>
  <c r="Z413" i="45"/>
  <c r="V413" i="45"/>
  <c r="AB413" i="45"/>
  <c r="R413" i="45"/>
  <c r="X413" i="45"/>
  <c r="AC413" i="45"/>
  <c r="R412" i="45"/>
  <c r="V412" i="45"/>
  <c r="Z412" i="45"/>
  <c r="AD412" i="45"/>
  <c r="T412" i="45"/>
  <c r="Y412" i="45"/>
  <c r="U412" i="45"/>
  <c r="AA412" i="45"/>
  <c r="W412" i="45"/>
  <c r="AB412" i="45"/>
  <c r="AA410" i="45"/>
  <c r="AB409" i="45"/>
  <c r="R386" i="45"/>
  <c r="V386" i="45"/>
  <c r="Z386" i="45"/>
  <c r="AD386" i="45"/>
  <c r="S386" i="45"/>
  <c r="W386" i="45"/>
  <c r="AA386" i="45"/>
  <c r="T386" i="45"/>
  <c r="X386" i="45"/>
  <c r="AB386" i="45"/>
  <c r="U386" i="45"/>
  <c r="Y386" i="45"/>
  <c r="AC386" i="45"/>
  <c r="R370" i="45"/>
  <c r="V370" i="45"/>
  <c r="Z370" i="45"/>
  <c r="AD370" i="45"/>
  <c r="S370" i="45"/>
  <c r="W370" i="45"/>
  <c r="AA370" i="45"/>
  <c r="T370" i="45"/>
  <c r="X370" i="45"/>
  <c r="AB370" i="45"/>
  <c r="U370" i="45"/>
  <c r="Y370" i="45"/>
  <c r="AC370" i="45"/>
  <c r="R354" i="45"/>
  <c r="V354" i="45"/>
  <c r="Z354" i="45"/>
  <c r="AD354" i="45"/>
  <c r="S354" i="45"/>
  <c r="W354" i="45"/>
  <c r="AA354" i="45"/>
  <c r="T354" i="45"/>
  <c r="X354" i="45"/>
  <c r="AB354" i="45"/>
  <c r="U354" i="45"/>
  <c r="Y354" i="45"/>
  <c r="AC354" i="45"/>
  <c r="S347" i="45"/>
  <c r="W347" i="45"/>
  <c r="AA347" i="45"/>
  <c r="T347" i="45"/>
  <c r="X347" i="45"/>
  <c r="AB347" i="45"/>
  <c r="U347" i="45"/>
  <c r="Y347" i="45"/>
  <c r="AC347" i="45"/>
  <c r="R347" i="45"/>
  <c r="V347" i="45"/>
  <c r="Z347" i="45"/>
  <c r="R277" i="45"/>
  <c r="V277" i="45"/>
  <c r="Z277" i="45"/>
  <c r="AD277" i="45"/>
  <c r="S277" i="45"/>
  <c r="W277" i="45"/>
  <c r="AA277" i="45"/>
  <c r="T277" i="45"/>
  <c r="X277" i="45"/>
  <c r="AB277" i="45"/>
  <c r="U277" i="45"/>
  <c r="Y277" i="45"/>
  <c r="AC277" i="45"/>
  <c r="T643" i="45"/>
  <c r="X643" i="45"/>
  <c r="AB643" i="45"/>
  <c r="R500" i="45"/>
  <c r="V500" i="45"/>
  <c r="Z500" i="45"/>
  <c r="AD500" i="45"/>
  <c r="T500" i="45"/>
  <c r="Y500" i="45"/>
  <c r="W500" i="45"/>
  <c r="AB500" i="45"/>
  <c r="S497" i="45"/>
  <c r="W497" i="45"/>
  <c r="AA497" i="45"/>
  <c r="R497" i="45"/>
  <c r="X497" i="45"/>
  <c r="AC497" i="45"/>
  <c r="U497" i="45"/>
  <c r="Z497" i="45"/>
  <c r="S493" i="45"/>
  <c r="W493" i="45"/>
  <c r="AA493" i="45"/>
  <c r="U493" i="45"/>
  <c r="Z493" i="45"/>
  <c r="R493" i="45"/>
  <c r="X493" i="45"/>
  <c r="AC493" i="45"/>
  <c r="T490" i="45"/>
  <c r="X490" i="45"/>
  <c r="AB490" i="45"/>
  <c r="R490" i="45"/>
  <c r="W490" i="45"/>
  <c r="AC490" i="45"/>
  <c r="U490" i="45"/>
  <c r="Z490" i="45"/>
  <c r="T486" i="45"/>
  <c r="X486" i="45"/>
  <c r="AB486" i="45"/>
  <c r="U486" i="45"/>
  <c r="Z486" i="45"/>
  <c r="R486" i="45"/>
  <c r="W486" i="45"/>
  <c r="AC486" i="45"/>
  <c r="R472" i="45"/>
  <c r="V472" i="45"/>
  <c r="Z472" i="45"/>
  <c r="AD472" i="45"/>
  <c r="W472" i="45"/>
  <c r="AB472" i="45"/>
  <c r="T472" i="45"/>
  <c r="Y472" i="45"/>
  <c r="R468" i="45"/>
  <c r="V468" i="45"/>
  <c r="Z468" i="45"/>
  <c r="AD468" i="45"/>
  <c r="T468" i="45"/>
  <c r="Y468" i="45"/>
  <c r="W468" i="45"/>
  <c r="AB468" i="45"/>
  <c r="S465" i="45"/>
  <c r="W465" i="45"/>
  <c r="AA465" i="45"/>
  <c r="R465" i="45"/>
  <c r="X465" i="45"/>
  <c r="AC465" i="45"/>
  <c r="U465" i="45"/>
  <c r="Z465" i="45"/>
  <c r="S461" i="45"/>
  <c r="W461" i="45"/>
  <c r="AA461" i="45"/>
  <c r="U461" i="45"/>
  <c r="Z461" i="45"/>
  <c r="R461" i="45"/>
  <c r="X461" i="45"/>
  <c r="AC461" i="45"/>
  <c r="U405" i="45"/>
  <c r="Y405" i="45"/>
  <c r="AC405" i="45"/>
  <c r="S405" i="45"/>
  <c r="W405" i="45"/>
  <c r="AA405" i="45"/>
  <c r="R405" i="45"/>
  <c r="Z405" i="45"/>
  <c r="T405" i="45"/>
  <c r="AB405" i="45"/>
  <c r="V405" i="45"/>
  <c r="AD405" i="45"/>
  <c r="U401" i="45"/>
  <c r="Y401" i="45"/>
  <c r="AC401" i="45"/>
  <c r="S401" i="45"/>
  <c r="W401" i="45"/>
  <c r="AA401" i="45"/>
  <c r="R401" i="45"/>
  <c r="Z401" i="45"/>
  <c r="T401" i="45"/>
  <c r="AB401" i="45"/>
  <c r="V401" i="45"/>
  <c r="AD401" i="45"/>
  <c r="U397" i="45"/>
  <c r="Y397" i="45"/>
  <c r="AC397" i="45"/>
  <c r="S397" i="45"/>
  <c r="W397" i="45"/>
  <c r="AA397" i="45"/>
  <c r="R397" i="45"/>
  <c r="Z397" i="45"/>
  <c r="T397" i="45"/>
  <c r="AB397" i="45"/>
  <c r="V397" i="45"/>
  <c r="AD397" i="45"/>
  <c r="U393" i="45"/>
  <c r="Y393" i="45"/>
  <c r="AC393" i="45"/>
  <c r="S393" i="45"/>
  <c r="W393" i="45"/>
  <c r="AA393" i="45"/>
  <c r="R393" i="45"/>
  <c r="Z393" i="45"/>
  <c r="T393" i="45"/>
  <c r="AB393" i="45"/>
  <c r="V393" i="45"/>
  <c r="AD393" i="45"/>
  <c r="U389" i="45"/>
  <c r="Y389" i="45"/>
  <c r="AC389" i="45"/>
  <c r="S389" i="45"/>
  <c r="W389" i="45"/>
  <c r="AA389" i="45"/>
  <c r="R389" i="45"/>
  <c r="Z389" i="45"/>
  <c r="T389" i="45"/>
  <c r="AB389" i="45"/>
  <c r="V389" i="45"/>
  <c r="AD389" i="45"/>
  <c r="S379" i="45"/>
  <c r="W379" i="45"/>
  <c r="AA379" i="45"/>
  <c r="T379" i="45"/>
  <c r="X379" i="45"/>
  <c r="AB379" i="45"/>
  <c r="U379" i="45"/>
  <c r="Y379" i="45"/>
  <c r="AC379" i="45"/>
  <c r="R379" i="45"/>
  <c r="V379" i="45"/>
  <c r="Z379" i="45"/>
  <c r="S363" i="45"/>
  <c r="W363" i="45"/>
  <c r="AA363" i="45"/>
  <c r="T363" i="45"/>
  <c r="X363" i="45"/>
  <c r="AB363" i="45"/>
  <c r="U363" i="45"/>
  <c r="Y363" i="45"/>
  <c r="AC363" i="45"/>
  <c r="R363" i="45"/>
  <c r="V363" i="45"/>
  <c r="Z363" i="45"/>
  <c r="R346" i="45"/>
  <c r="V346" i="45"/>
  <c r="Z346" i="45"/>
  <c r="AD346" i="45"/>
  <c r="S346" i="45"/>
  <c r="W346" i="45"/>
  <c r="AA346" i="45"/>
  <c r="T346" i="45"/>
  <c r="X346" i="45"/>
  <c r="AB346" i="45"/>
  <c r="U346" i="45"/>
  <c r="Y346" i="45"/>
  <c r="AC346" i="45"/>
  <c r="T315" i="45"/>
  <c r="X315" i="45"/>
  <c r="AB315" i="45"/>
  <c r="R315" i="45"/>
  <c r="W315" i="45"/>
  <c r="AC315" i="45"/>
  <c r="S315" i="45"/>
  <c r="Y315" i="45"/>
  <c r="AD315" i="45"/>
  <c r="U315" i="45"/>
  <c r="Z315" i="45"/>
  <c r="V315" i="45"/>
  <c r="AA315" i="45"/>
  <c r="R313" i="45"/>
  <c r="V313" i="45"/>
  <c r="Z313" i="45"/>
  <c r="AD313" i="45"/>
  <c r="W313" i="45"/>
  <c r="AB313" i="45"/>
  <c r="S313" i="45"/>
  <c r="X313" i="45"/>
  <c r="AC313" i="45"/>
  <c r="T313" i="45"/>
  <c r="Y313" i="45"/>
  <c r="U313" i="45"/>
  <c r="AA313" i="45"/>
  <c r="T410" i="45"/>
  <c r="X410" i="45"/>
  <c r="AB410" i="45"/>
  <c r="R410" i="45"/>
  <c r="W410" i="45"/>
  <c r="AC410" i="45"/>
  <c r="S410" i="45"/>
  <c r="Y410" i="45"/>
  <c r="AD410" i="45"/>
  <c r="U410" i="45"/>
  <c r="Z410" i="45"/>
  <c r="S409" i="45"/>
  <c r="W409" i="45"/>
  <c r="AA409" i="45"/>
  <c r="R409" i="45"/>
  <c r="X409" i="45"/>
  <c r="AC409" i="45"/>
  <c r="T409" i="45"/>
  <c r="Y409" i="45"/>
  <c r="AD409" i="45"/>
  <c r="U409" i="45"/>
  <c r="Z409" i="45"/>
  <c r="R378" i="45"/>
  <c r="V378" i="45"/>
  <c r="Z378" i="45"/>
  <c r="AD378" i="45"/>
  <c r="S378" i="45"/>
  <c r="W378" i="45"/>
  <c r="AA378" i="45"/>
  <c r="T378" i="45"/>
  <c r="X378" i="45"/>
  <c r="AB378" i="45"/>
  <c r="U378" i="45"/>
  <c r="Y378" i="45"/>
  <c r="AC378" i="45"/>
  <c r="R362" i="45"/>
  <c r="V362" i="45"/>
  <c r="Z362" i="45"/>
  <c r="AD362" i="45"/>
  <c r="S362" i="45"/>
  <c r="W362" i="45"/>
  <c r="AA362" i="45"/>
  <c r="T362" i="45"/>
  <c r="X362" i="45"/>
  <c r="AB362" i="45"/>
  <c r="U362" i="45"/>
  <c r="Y362" i="45"/>
  <c r="AC362" i="45"/>
  <c r="AB503" i="45"/>
  <c r="X503" i="45"/>
  <c r="S503" i="45"/>
  <c r="U499" i="45"/>
  <c r="Y499" i="45"/>
  <c r="AC499" i="45"/>
  <c r="AD495" i="45"/>
  <c r="X495" i="45"/>
  <c r="U491" i="45"/>
  <c r="Y491" i="45"/>
  <c r="AC491" i="45"/>
  <c r="AD487" i="45"/>
  <c r="X487" i="45"/>
  <c r="U483" i="45"/>
  <c r="Y483" i="45"/>
  <c r="AC483" i="45"/>
  <c r="AD479" i="45"/>
  <c r="X479" i="45"/>
  <c r="U475" i="45"/>
  <c r="Y475" i="45"/>
  <c r="AC475" i="45"/>
  <c r="AD471" i="45"/>
  <c r="X471" i="45"/>
  <c r="U467" i="45"/>
  <c r="Y467" i="45"/>
  <c r="AC467" i="45"/>
  <c r="AD463" i="45"/>
  <c r="X463" i="45"/>
  <c r="U459" i="45"/>
  <c r="Y459" i="45"/>
  <c r="AC459" i="45"/>
  <c r="AD455" i="45"/>
  <c r="X455" i="45"/>
  <c r="AC454" i="45"/>
  <c r="W454" i="45"/>
  <c r="AC453" i="45"/>
  <c r="X453" i="45"/>
  <c r="U451" i="45"/>
  <c r="Y451" i="45"/>
  <c r="AC451" i="45"/>
  <c r="AD447" i="45"/>
  <c r="X447" i="45"/>
  <c r="S447" i="45"/>
  <c r="AC446" i="45"/>
  <c r="W446" i="45"/>
  <c r="U443" i="45"/>
  <c r="Y443" i="45"/>
  <c r="AC443" i="45"/>
  <c r="AD439" i="45"/>
  <c r="X439" i="45"/>
  <c r="S439" i="45"/>
  <c r="AC438" i="45"/>
  <c r="W438" i="45"/>
  <c r="U435" i="45"/>
  <c r="Y435" i="45"/>
  <c r="AC435" i="45"/>
  <c r="AD431" i="45"/>
  <c r="X431" i="45"/>
  <c r="S431" i="45"/>
  <c r="AC430" i="45"/>
  <c r="W430" i="45"/>
  <c r="U427" i="45"/>
  <c r="Y427" i="45"/>
  <c r="AC427" i="45"/>
  <c r="AD423" i="45"/>
  <c r="X423" i="45"/>
  <c r="S423" i="45"/>
  <c r="AC422" i="45"/>
  <c r="W422" i="45"/>
  <c r="U419" i="45"/>
  <c r="Y419" i="45"/>
  <c r="AC419" i="45"/>
  <c r="AD415" i="45"/>
  <c r="X415" i="45"/>
  <c r="S415" i="45"/>
  <c r="AC414" i="45"/>
  <c r="W414" i="45"/>
  <c r="U411" i="45"/>
  <c r="Y411" i="45"/>
  <c r="AC411" i="45"/>
  <c r="Y408" i="45"/>
  <c r="T408" i="45"/>
  <c r="AC406" i="45"/>
  <c r="U406" i="45"/>
  <c r="AC404" i="45"/>
  <c r="U404" i="45"/>
  <c r="AC402" i="45"/>
  <c r="U402" i="45"/>
  <c r="AC400" i="45"/>
  <c r="U400" i="45"/>
  <c r="AC398" i="45"/>
  <c r="U398" i="45"/>
  <c r="AC396" i="45"/>
  <c r="U396" i="45"/>
  <c r="AC394" i="45"/>
  <c r="U394" i="45"/>
  <c r="AC392" i="45"/>
  <c r="U392" i="45"/>
  <c r="AC390" i="45"/>
  <c r="U390" i="45"/>
  <c r="AC388" i="45"/>
  <c r="U388" i="45"/>
  <c r="U385" i="45"/>
  <c r="Y385" i="45"/>
  <c r="AC385" i="45"/>
  <c r="R385" i="45"/>
  <c r="V385" i="45"/>
  <c r="Z385" i="45"/>
  <c r="AD385" i="45"/>
  <c r="S385" i="45"/>
  <c r="W385" i="45"/>
  <c r="AA385" i="45"/>
  <c r="X381" i="45"/>
  <c r="U377" i="45"/>
  <c r="Y377" i="45"/>
  <c r="AC377" i="45"/>
  <c r="R377" i="45"/>
  <c r="V377" i="45"/>
  <c r="Z377" i="45"/>
  <c r="AD377" i="45"/>
  <c r="S377" i="45"/>
  <c r="W377" i="45"/>
  <c r="AA377" i="45"/>
  <c r="X373" i="45"/>
  <c r="U369" i="45"/>
  <c r="Y369" i="45"/>
  <c r="AC369" i="45"/>
  <c r="R369" i="45"/>
  <c r="V369" i="45"/>
  <c r="Z369" i="45"/>
  <c r="AD369" i="45"/>
  <c r="S369" i="45"/>
  <c r="W369" i="45"/>
  <c r="AA369" i="45"/>
  <c r="X365" i="45"/>
  <c r="U361" i="45"/>
  <c r="Y361" i="45"/>
  <c r="AC361" i="45"/>
  <c r="R361" i="45"/>
  <c r="V361" i="45"/>
  <c r="Z361" i="45"/>
  <c r="AD361" i="45"/>
  <c r="S361" i="45"/>
  <c r="W361" i="45"/>
  <c r="AA361" i="45"/>
  <c r="X357" i="45"/>
  <c r="U353" i="45"/>
  <c r="Y353" i="45"/>
  <c r="AC353" i="45"/>
  <c r="R353" i="45"/>
  <c r="V353" i="45"/>
  <c r="Z353" i="45"/>
  <c r="AD353" i="45"/>
  <c r="S353" i="45"/>
  <c r="W353" i="45"/>
  <c r="AA353" i="45"/>
  <c r="U345" i="45"/>
  <c r="Y345" i="45"/>
  <c r="AC345" i="45"/>
  <c r="R345" i="45"/>
  <c r="V345" i="45"/>
  <c r="Z345" i="45"/>
  <c r="AD345" i="45"/>
  <c r="S345" i="45"/>
  <c r="W345" i="45"/>
  <c r="AA345" i="45"/>
  <c r="R333" i="45"/>
  <c r="V333" i="45"/>
  <c r="Z333" i="45"/>
  <c r="AD333" i="45"/>
  <c r="T333" i="45"/>
  <c r="Y333" i="45"/>
  <c r="U333" i="45"/>
  <c r="AA333" i="45"/>
  <c r="W333" i="45"/>
  <c r="AB333" i="45"/>
  <c r="R325" i="45"/>
  <c r="V325" i="45"/>
  <c r="Z325" i="45"/>
  <c r="AD325" i="45"/>
  <c r="T325" i="45"/>
  <c r="Y325" i="45"/>
  <c r="U325" i="45"/>
  <c r="AA325" i="45"/>
  <c r="W325" i="45"/>
  <c r="AB325" i="45"/>
  <c r="R317" i="45"/>
  <c r="V317" i="45"/>
  <c r="Z317" i="45"/>
  <c r="AD317" i="45"/>
  <c r="T317" i="45"/>
  <c r="Y317" i="45"/>
  <c r="U317" i="45"/>
  <c r="AA317" i="45"/>
  <c r="W317" i="45"/>
  <c r="AB317" i="45"/>
  <c r="R269" i="45"/>
  <c r="V269" i="45"/>
  <c r="Z269" i="45"/>
  <c r="AD269" i="45"/>
  <c r="S269" i="45"/>
  <c r="W269" i="45"/>
  <c r="AA269" i="45"/>
  <c r="T269" i="45"/>
  <c r="X269" i="45"/>
  <c r="AB269" i="45"/>
  <c r="U269" i="45"/>
  <c r="Y269" i="45"/>
  <c r="AC269" i="45"/>
  <c r="T454" i="45"/>
  <c r="X454" i="45"/>
  <c r="AB454" i="45"/>
  <c r="S453" i="45"/>
  <c r="W453" i="45"/>
  <c r="AA453" i="45"/>
  <c r="AB447" i="45"/>
  <c r="W447" i="45"/>
  <c r="T446" i="45"/>
  <c r="X446" i="45"/>
  <c r="AB446" i="45"/>
  <c r="AB439" i="45"/>
  <c r="W439" i="45"/>
  <c r="T438" i="45"/>
  <c r="X438" i="45"/>
  <c r="AB438" i="45"/>
  <c r="AB431" i="45"/>
  <c r="W431" i="45"/>
  <c r="T430" i="45"/>
  <c r="X430" i="45"/>
  <c r="AB430" i="45"/>
  <c r="AB423" i="45"/>
  <c r="W423" i="45"/>
  <c r="T422" i="45"/>
  <c r="X422" i="45"/>
  <c r="AB422" i="45"/>
  <c r="AB415" i="45"/>
  <c r="W415" i="45"/>
  <c r="T414" i="45"/>
  <c r="X414" i="45"/>
  <c r="AB414" i="45"/>
  <c r="AC408" i="45"/>
  <c r="X408" i="45"/>
  <c r="AA406" i="45"/>
  <c r="AA404" i="45"/>
  <c r="AA402" i="45"/>
  <c r="AA400" i="45"/>
  <c r="AA398" i="45"/>
  <c r="AA396" i="45"/>
  <c r="AA394" i="45"/>
  <c r="AA392" i="45"/>
  <c r="AA390" i="45"/>
  <c r="AA388" i="45"/>
  <c r="S383" i="45"/>
  <c r="W383" i="45"/>
  <c r="AA383" i="45"/>
  <c r="T383" i="45"/>
  <c r="X383" i="45"/>
  <c r="AB383" i="45"/>
  <c r="U383" i="45"/>
  <c r="Y383" i="45"/>
  <c r="AC383" i="45"/>
  <c r="R382" i="45"/>
  <c r="V382" i="45"/>
  <c r="Z382" i="45"/>
  <c r="AD382" i="45"/>
  <c r="S382" i="45"/>
  <c r="W382" i="45"/>
  <c r="AA382" i="45"/>
  <c r="T382" i="45"/>
  <c r="X382" i="45"/>
  <c r="AB382" i="45"/>
  <c r="S375" i="45"/>
  <c r="W375" i="45"/>
  <c r="AA375" i="45"/>
  <c r="T375" i="45"/>
  <c r="X375" i="45"/>
  <c r="AB375" i="45"/>
  <c r="U375" i="45"/>
  <c r="Y375" i="45"/>
  <c r="AC375" i="45"/>
  <c r="R374" i="45"/>
  <c r="V374" i="45"/>
  <c r="Z374" i="45"/>
  <c r="AD374" i="45"/>
  <c r="S374" i="45"/>
  <c r="W374" i="45"/>
  <c r="AA374" i="45"/>
  <c r="T374" i="45"/>
  <c r="X374" i="45"/>
  <c r="AB374" i="45"/>
  <c r="S367" i="45"/>
  <c r="W367" i="45"/>
  <c r="AA367" i="45"/>
  <c r="T367" i="45"/>
  <c r="X367" i="45"/>
  <c r="AB367" i="45"/>
  <c r="U367" i="45"/>
  <c r="Y367" i="45"/>
  <c r="AC367" i="45"/>
  <c r="R366" i="45"/>
  <c r="V366" i="45"/>
  <c r="Z366" i="45"/>
  <c r="AD366" i="45"/>
  <c r="S366" i="45"/>
  <c r="W366" i="45"/>
  <c r="AA366" i="45"/>
  <c r="T366" i="45"/>
  <c r="X366" i="45"/>
  <c r="AB366" i="45"/>
  <c r="S359" i="45"/>
  <c r="W359" i="45"/>
  <c r="AA359" i="45"/>
  <c r="T359" i="45"/>
  <c r="X359" i="45"/>
  <c r="AB359" i="45"/>
  <c r="U359" i="45"/>
  <c r="Y359" i="45"/>
  <c r="AC359" i="45"/>
  <c r="R358" i="45"/>
  <c r="V358" i="45"/>
  <c r="Z358" i="45"/>
  <c r="AD358" i="45"/>
  <c r="S358" i="45"/>
  <c r="W358" i="45"/>
  <c r="AA358" i="45"/>
  <c r="T358" i="45"/>
  <c r="X358" i="45"/>
  <c r="AB358" i="45"/>
  <c r="S351" i="45"/>
  <c r="W351" i="45"/>
  <c r="AA351" i="45"/>
  <c r="T351" i="45"/>
  <c r="X351" i="45"/>
  <c r="AB351" i="45"/>
  <c r="U351" i="45"/>
  <c r="Y351" i="45"/>
  <c r="AC351" i="45"/>
  <c r="R350" i="45"/>
  <c r="V350" i="45"/>
  <c r="Z350" i="45"/>
  <c r="AD350" i="45"/>
  <c r="S350" i="45"/>
  <c r="W350" i="45"/>
  <c r="AA350" i="45"/>
  <c r="T350" i="45"/>
  <c r="X350" i="45"/>
  <c r="AB350" i="45"/>
  <c r="S343" i="45"/>
  <c r="W343" i="45"/>
  <c r="AA343" i="45"/>
  <c r="T343" i="45"/>
  <c r="X343" i="45"/>
  <c r="AB343" i="45"/>
  <c r="U343" i="45"/>
  <c r="Y343" i="45"/>
  <c r="AC343" i="45"/>
  <c r="R342" i="45"/>
  <c r="V342" i="45"/>
  <c r="Z342" i="45"/>
  <c r="AD342" i="45"/>
  <c r="S342" i="45"/>
  <c r="W342" i="45"/>
  <c r="AA342" i="45"/>
  <c r="T342" i="45"/>
  <c r="X342" i="45"/>
  <c r="AB342" i="45"/>
  <c r="S286" i="45"/>
  <c r="W286" i="45"/>
  <c r="AA286" i="45"/>
  <c r="T286" i="45"/>
  <c r="X286" i="45"/>
  <c r="AB286" i="45"/>
  <c r="U286" i="45"/>
  <c r="Y286" i="45"/>
  <c r="AC286" i="45"/>
  <c r="R286" i="45"/>
  <c r="V286" i="45"/>
  <c r="Z286" i="45"/>
  <c r="U495" i="45"/>
  <c r="Y495" i="45"/>
  <c r="AC495" i="45"/>
  <c r="U487" i="45"/>
  <c r="Y487" i="45"/>
  <c r="AC487" i="45"/>
  <c r="U479" i="45"/>
  <c r="Y479" i="45"/>
  <c r="AC479" i="45"/>
  <c r="U471" i="45"/>
  <c r="Y471" i="45"/>
  <c r="AC471" i="45"/>
  <c r="U463" i="45"/>
  <c r="Y463" i="45"/>
  <c r="AC463" i="45"/>
  <c r="U455" i="45"/>
  <c r="Y455" i="45"/>
  <c r="AC455" i="45"/>
  <c r="Z454" i="45"/>
  <c r="U454" i="45"/>
  <c r="Z453" i="45"/>
  <c r="U453" i="45"/>
  <c r="U447" i="45"/>
  <c r="Y447" i="45"/>
  <c r="AC447" i="45"/>
  <c r="U439" i="45"/>
  <c r="Y439" i="45"/>
  <c r="AC439" i="45"/>
  <c r="U431" i="45"/>
  <c r="Y431" i="45"/>
  <c r="AC431" i="45"/>
  <c r="U423" i="45"/>
  <c r="Y423" i="45"/>
  <c r="AC423" i="45"/>
  <c r="U415" i="45"/>
  <c r="Y415" i="45"/>
  <c r="AC415" i="45"/>
  <c r="R408" i="45"/>
  <c r="V408" i="45"/>
  <c r="Z408" i="45"/>
  <c r="AD408" i="45"/>
  <c r="R406" i="45"/>
  <c r="V406" i="45"/>
  <c r="Z406" i="45"/>
  <c r="AD406" i="45"/>
  <c r="T406" i="45"/>
  <c r="X406" i="45"/>
  <c r="AB406" i="45"/>
  <c r="T404" i="45"/>
  <c r="X404" i="45"/>
  <c r="AB404" i="45"/>
  <c r="R404" i="45"/>
  <c r="V404" i="45"/>
  <c r="Z404" i="45"/>
  <c r="AD404" i="45"/>
  <c r="R402" i="45"/>
  <c r="V402" i="45"/>
  <c r="Z402" i="45"/>
  <c r="AD402" i="45"/>
  <c r="T402" i="45"/>
  <c r="X402" i="45"/>
  <c r="AB402" i="45"/>
  <c r="T400" i="45"/>
  <c r="X400" i="45"/>
  <c r="AB400" i="45"/>
  <c r="R400" i="45"/>
  <c r="V400" i="45"/>
  <c r="Z400" i="45"/>
  <c r="AD400" i="45"/>
  <c r="R398" i="45"/>
  <c r="V398" i="45"/>
  <c r="Z398" i="45"/>
  <c r="AD398" i="45"/>
  <c r="T398" i="45"/>
  <c r="X398" i="45"/>
  <c r="AB398" i="45"/>
  <c r="T396" i="45"/>
  <c r="X396" i="45"/>
  <c r="AB396" i="45"/>
  <c r="R396" i="45"/>
  <c r="V396" i="45"/>
  <c r="Z396" i="45"/>
  <c r="AD396" i="45"/>
  <c r="R394" i="45"/>
  <c r="V394" i="45"/>
  <c r="Z394" i="45"/>
  <c r="AD394" i="45"/>
  <c r="T394" i="45"/>
  <c r="X394" i="45"/>
  <c r="AB394" i="45"/>
  <c r="T392" i="45"/>
  <c r="X392" i="45"/>
  <c r="AB392" i="45"/>
  <c r="R392" i="45"/>
  <c r="V392" i="45"/>
  <c r="Z392" i="45"/>
  <c r="AD392" i="45"/>
  <c r="R390" i="45"/>
  <c r="V390" i="45"/>
  <c r="Z390" i="45"/>
  <c r="AD390" i="45"/>
  <c r="T390" i="45"/>
  <c r="X390" i="45"/>
  <c r="AB390" i="45"/>
  <c r="T388" i="45"/>
  <c r="X388" i="45"/>
  <c r="AB388" i="45"/>
  <c r="R388" i="45"/>
  <c r="V388" i="45"/>
  <c r="Z388" i="45"/>
  <c r="AD388" i="45"/>
  <c r="U381" i="45"/>
  <c r="Y381" i="45"/>
  <c r="AC381" i="45"/>
  <c r="R381" i="45"/>
  <c r="V381" i="45"/>
  <c r="Z381" i="45"/>
  <c r="AD381" i="45"/>
  <c r="S381" i="45"/>
  <c r="W381" i="45"/>
  <c r="AA381" i="45"/>
  <c r="U373" i="45"/>
  <c r="Y373" i="45"/>
  <c r="AC373" i="45"/>
  <c r="R373" i="45"/>
  <c r="V373" i="45"/>
  <c r="Z373" i="45"/>
  <c r="AD373" i="45"/>
  <c r="S373" i="45"/>
  <c r="W373" i="45"/>
  <c r="AA373" i="45"/>
  <c r="U365" i="45"/>
  <c r="Y365" i="45"/>
  <c r="AC365" i="45"/>
  <c r="R365" i="45"/>
  <c r="V365" i="45"/>
  <c r="Z365" i="45"/>
  <c r="AD365" i="45"/>
  <c r="S365" i="45"/>
  <c r="W365" i="45"/>
  <c r="AA365" i="45"/>
  <c r="U357" i="45"/>
  <c r="Y357" i="45"/>
  <c r="AC357" i="45"/>
  <c r="R357" i="45"/>
  <c r="V357" i="45"/>
  <c r="Z357" i="45"/>
  <c r="AD357" i="45"/>
  <c r="S357" i="45"/>
  <c r="W357" i="45"/>
  <c r="AA357" i="45"/>
  <c r="Z351" i="45"/>
  <c r="AC350" i="45"/>
  <c r="U349" i="45"/>
  <c r="Y349" i="45"/>
  <c r="AC349" i="45"/>
  <c r="R349" i="45"/>
  <c r="V349" i="45"/>
  <c r="Z349" i="45"/>
  <c r="AD349" i="45"/>
  <c r="S349" i="45"/>
  <c r="W349" i="45"/>
  <c r="AA349" i="45"/>
  <c r="Z343" i="45"/>
  <c r="AC342" i="45"/>
  <c r="U341" i="45"/>
  <c r="Y341" i="45"/>
  <c r="AC341" i="45"/>
  <c r="R341" i="45"/>
  <c r="V341" i="45"/>
  <c r="Z341" i="45"/>
  <c r="AD341" i="45"/>
  <c r="S341" i="45"/>
  <c r="W341" i="45"/>
  <c r="AA341" i="45"/>
  <c r="T339" i="45"/>
  <c r="X339" i="45"/>
  <c r="AB339" i="45"/>
  <c r="R339" i="45"/>
  <c r="W339" i="45"/>
  <c r="AC339" i="45"/>
  <c r="S339" i="45"/>
  <c r="Y339" i="45"/>
  <c r="AD339" i="45"/>
  <c r="U339" i="45"/>
  <c r="Z339" i="45"/>
  <c r="S338" i="45"/>
  <c r="W338" i="45"/>
  <c r="AA338" i="45"/>
  <c r="R338" i="45"/>
  <c r="X338" i="45"/>
  <c r="AC338" i="45"/>
  <c r="T338" i="45"/>
  <c r="Y338" i="45"/>
  <c r="AD338" i="45"/>
  <c r="U338" i="45"/>
  <c r="Z338" i="45"/>
  <c r="R337" i="45"/>
  <c r="V337" i="45"/>
  <c r="Z337" i="45"/>
  <c r="AD337" i="45"/>
  <c r="W337" i="45"/>
  <c r="AB337" i="45"/>
  <c r="S337" i="45"/>
  <c r="X337" i="45"/>
  <c r="AC337" i="45"/>
  <c r="T337" i="45"/>
  <c r="Y337" i="45"/>
  <c r="T331" i="45"/>
  <c r="X331" i="45"/>
  <c r="AB331" i="45"/>
  <c r="R331" i="45"/>
  <c r="W331" i="45"/>
  <c r="AC331" i="45"/>
  <c r="S331" i="45"/>
  <c r="Y331" i="45"/>
  <c r="AD331" i="45"/>
  <c r="U331" i="45"/>
  <c r="Z331" i="45"/>
  <c r="S330" i="45"/>
  <c r="W330" i="45"/>
  <c r="AA330" i="45"/>
  <c r="R330" i="45"/>
  <c r="X330" i="45"/>
  <c r="AC330" i="45"/>
  <c r="T330" i="45"/>
  <c r="Y330" i="45"/>
  <c r="AD330" i="45"/>
  <c r="U330" i="45"/>
  <c r="Z330" i="45"/>
  <c r="R329" i="45"/>
  <c r="V329" i="45"/>
  <c r="Z329" i="45"/>
  <c r="AD329" i="45"/>
  <c r="W329" i="45"/>
  <c r="AB329" i="45"/>
  <c r="S329" i="45"/>
  <c r="X329" i="45"/>
  <c r="AC329" i="45"/>
  <c r="T329" i="45"/>
  <c r="Y329" i="45"/>
  <c r="T323" i="45"/>
  <c r="X323" i="45"/>
  <c r="AB323" i="45"/>
  <c r="R323" i="45"/>
  <c r="W323" i="45"/>
  <c r="AC323" i="45"/>
  <c r="S323" i="45"/>
  <c r="Y323" i="45"/>
  <c r="AD323" i="45"/>
  <c r="U323" i="45"/>
  <c r="Z323" i="45"/>
  <c r="S322" i="45"/>
  <c r="W322" i="45"/>
  <c r="AA322" i="45"/>
  <c r="R322" i="45"/>
  <c r="X322" i="45"/>
  <c r="AC322" i="45"/>
  <c r="T322" i="45"/>
  <c r="Y322" i="45"/>
  <c r="AD322" i="45"/>
  <c r="U322" i="45"/>
  <c r="Z322" i="45"/>
  <c r="R321" i="45"/>
  <c r="V321" i="45"/>
  <c r="Z321" i="45"/>
  <c r="AD321" i="45"/>
  <c r="W321" i="45"/>
  <c r="AB321" i="45"/>
  <c r="S321" i="45"/>
  <c r="X321" i="45"/>
  <c r="AC321" i="45"/>
  <c r="T321" i="45"/>
  <c r="Y321" i="45"/>
  <c r="R285" i="45"/>
  <c r="V285" i="45"/>
  <c r="Z285" i="45"/>
  <c r="AD285" i="45"/>
  <c r="S285" i="45"/>
  <c r="W285" i="45"/>
  <c r="AA285" i="45"/>
  <c r="T285" i="45"/>
  <c r="X285" i="45"/>
  <c r="AB285" i="45"/>
  <c r="U285" i="45"/>
  <c r="Y285" i="45"/>
  <c r="AC285" i="45"/>
  <c r="S278" i="45"/>
  <c r="W278" i="45"/>
  <c r="AA278" i="45"/>
  <c r="T278" i="45"/>
  <c r="X278" i="45"/>
  <c r="AB278" i="45"/>
  <c r="U278" i="45"/>
  <c r="Y278" i="45"/>
  <c r="AC278" i="45"/>
  <c r="R278" i="45"/>
  <c r="V278" i="45"/>
  <c r="Z278" i="45"/>
  <c r="AD384" i="45"/>
  <c r="Z384" i="45"/>
  <c r="V384" i="45"/>
  <c r="R384" i="45"/>
  <c r="AD380" i="45"/>
  <c r="Z380" i="45"/>
  <c r="V380" i="45"/>
  <c r="R380" i="45"/>
  <c r="AD376" i="45"/>
  <c r="Z376" i="45"/>
  <c r="V376" i="45"/>
  <c r="R376" i="45"/>
  <c r="AD372" i="45"/>
  <c r="Z372" i="45"/>
  <c r="V372" i="45"/>
  <c r="R372" i="45"/>
  <c r="AD368" i="45"/>
  <c r="Z368" i="45"/>
  <c r="V368" i="45"/>
  <c r="R368" i="45"/>
  <c r="AD364" i="45"/>
  <c r="Z364" i="45"/>
  <c r="V364" i="45"/>
  <c r="R364" i="45"/>
  <c r="AD360" i="45"/>
  <c r="Z360" i="45"/>
  <c r="V360" i="45"/>
  <c r="R360" i="45"/>
  <c r="AD356" i="45"/>
  <c r="Z356" i="45"/>
  <c r="V356" i="45"/>
  <c r="R356" i="45"/>
  <c r="AD352" i="45"/>
  <c r="Z352" i="45"/>
  <c r="V352" i="45"/>
  <c r="R352" i="45"/>
  <c r="AD348" i="45"/>
  <c r="Z348" i="45"/>
  <c r="V348" i="45"/>
  <c r="R348" i="45"/>
  <c r="AD344" i="45"/>
  <c r="Z344" i="45"/>
  <c r="V344" i="45"/>
  <c r="R344" i="45"/>
  <c r="AD336" i="45"/>
  <c r="X336" i="45"/>
  <c r="AC335" i="45"/>
  <c r="W335" i="45"/>
  <c r="AC334" i="45"/>
  <c r="X334" i="45"/>
  <c r="U332" i="45"/>
  <c r="Y332" i="45"/>
  <c r="AC332" i="45"/>
  <c r="AD328" i="45"/>
  <c r="X328" i="45"/>
  <c r="AC327" i="45"/>
  <c r="W327" i="45"/>
  <c r="AC326" i="45"/>
  <c r="X326" i="45"/>
  <c r="U324" i="45"/>
  <c r="Y324" i="45"/>
  <c r="AC324" i="45"/>
  <c r="AD320" i="45"/>
  <c r="X320" i="45"/>
  <c r="AC319" i="45"/>
  <c r="W319" i="45"/>
  <c r="AC318" i="45"/>
  <c r="X318" i="45"/>
  <c r="U316" i="45"/>
  <c r="Y316" i="45"/>
  <c r="AC316" i="45"/>
  <c r="AD312" i="45"/>
  <c r="X312" i="45"/>
  <c r="AC311" i="45"/>
  <c r="W311" i="45"/>
  <c r="AC310" i="45"/>
  <c r="X310" i="45"/>
  <c r="R309" i="45"/>
  <c r="V309" i="45"/>
  <c r="Z309" i="45"/>
  <c r="AD309" i="45"/>
  <c r="Z308" i="45"/>
  <c r="T307" i="45"/>
  <c r="X307" i="45"/>
  <c r="AB307" i="45"/>
  <c r="R307" i="45"/>
  <c r="V307" i="45"/>
  <c r="Z307" i="45"/>
  <c r="AD307" i="45"/>
  <c r="Z306" i="45"/>
  <c r="R305" i="45"/>
  <c r="V305" i="45"/>
  <c r="Z305" i="45"/>
  <c r="AD305" i="45"/>
  <c r="T305" i="45"/>
  <c r="X305" i="45"/>
  <c r="AB305" i="45"/>
  <c r="Z304" i="45"/>
  <c r="T303" i="45"/>
  <c r="X303" i="45"/>
  <c r="AB303" i="45"/>
  <c r="R303" i="45"/>
  <c r="V303" i="45"/>
  <c r="Z303" i="45"/>
  <c r="AD303" i="45"/>
  <c r="Z302" i="45"/>
  <c r="R301" i="45"/>
  <c r="V301" i="45"/>
  <c r="Z301" i="45"/>
  <c r="AD301" i="45"/>
  <c r="T301" i="45"/>
  <c r="X301" i="45"/>
  <c r="AB301" i="45"/>
  <c r="Z300" i="45"/>
  <c r="T299" i="45"/>
  <c r="X299" i="45"/>
  <c r="AB299" i="45"/>
  <c r="R299" i="45"/>
  <c r="V299" i="45"/>
  <c r="Z299" i="45"/>
  <c r="AD299" i="45"/>
  <c r="Z298" i="45"/>
  <c r="R297" i="45"/>
  <c r="V297" i="45"/>
  <c r="Z297" i="45"/>
  <c r="AD297" i="45"/>
  <c r="T297" i="45"/>
  <c r="X297" i="45"/>
  <c r="AB297" i="45"/>
  <c r="Z296" i="45"/>
  <c r="T295" i="45"/>
  <c r="X295" i="45"/>
  <c r="AB295" i="45"/>
  <c r="R295" i="45"/>
  <c r="V295" i="45"/>
  <c r="Z295" i="45"/>
  <c r="AD295" i="45"/>
  <c r="Z294" i="45"/>
  <c r="R293" i="45"/>
  <c r="V293" i="45"/>
  <c r="Z293" i="45"/>
  <c r="AD293" i="45"/>
  <c r="T293" i="45"/>
  <c r="X293" i="45"/>
  <c r="AB293" i="45"/>
  <c r="Z292" i="45"/>
  <c r="T291" i="45"/>
  <c r="X291" i="45"/>
  <c r="AB291" i="45"/>
  <c r="R291" i="45"/>
  <c r="V291" i="45"/>
  <c r="Z291" i="45"/>
  <c r="AD291" i="45"/>
  <c r="Z290" i="45"/>
  <c r="U284" i="45"/>
  <c r="Y284" i="45"/>
  <c r="AC284" i="45"/>
  <c r="R284" i="45"/>
  <c r="V284" i="45"/>
  <c r="Z284" i="45"/>
  <c r="AD284" i="45"/>
  <c r="S284" i="45"/>
  <c r="W284" i="45"/>
  <c r="AA284" i="45"/>
  <c r="U276" i="45"/>
  <c r="Y276" i="45"/>
  <c r="AC276" i="45"/>
  <c r="R276" i="45"/>
  <c r="V276" i="45"/>
  <c r="Z276" i="45"/>
  <c r="AD276" i="45"/>
  <c r="S276" i="45"/>
  <c r="W276" i="45"/>
  <c r="AA276" i="45"/>
  <c r="U268" i="45"/>
  <c r="Y268" i="45"/>
  <c r="AC268" i="45"/>
  <c r="R268" i="45"/>
  <c r="V268" i="45"/>
  <c r="Z268" i="45"/>
  <c r="AD268" i="45"/>
  <c r="S268" i="45"/>
  <c r="W268" i="45"/>
  <c r="AA268" i="45"/>
  <c r="R251" i="45"/>
  <c r="V251" i="45"/>
  <c r="Z251" i="45"/>
  <c r="AD251" i="45"/>
  <c r="S251" i="45"/>
  <c r="X251" i="45"/>
  <c r="AC251" i="45"/>
  <c r="T251" i="45"/>
  <c r="Y251" i="45"/>
  <c r="U251" i="45"/>
  <c r="AA251" i="45"/>
  <c r="U250" i="45"/>
  <c r="Y250" i="45"/>
  <c r="AC250" i="45"/>
  <c r="R250" i="45"/>
  <c r="W250" i="45"/>
  <c r="AB250" i="45"/>
  <c r="S250" i="45"/>
  <c r="X250" i="45"/>
  <c r="AD250" i="45"/>
  <c r="T250" i="45"/>
  <c r="Z250" i="45"/>
  <c r="S248" i="45"/>
  <c r="W248" i="45"/>
  <c r="AA248" i="45"/>
  <c r="V248" i="45"/>
  <c r="AB248" i="45"/>
  <c r="R248" i="45"/>
  <c r="X248" i="45"/>
  <c r="AC248" i="45"/>
  <c r="T248" i="45"/>
  <c r="Y248" i="45"/>
  <c r="AD248" i="45"/>
  <c r="U208" i="45"/>
  <c r="Y208" i="45"/>
  <c r="AC208" i="45"/>
  <c r="R208" i="45"/>
  <c r="V208" i="45"/>
  <c r="Z208" i="45"/>
  <c r="AD208" i="45"/>
  <c r="S208" i="45"/>
  <c r="W208" i="45"/>
  <c r="AA208" i="45"/>
  <c r="T208" i="45"/>
  <c r="X208" i="45"/>
  <c r="AB208" i="45"/>
  <c r="S187" i="45"/>
  <c r="W187" i="45"/>
  <c r="AA187" i="45"/>
  <c r="V187" i="45"/>
  <c r="AB187" i="45"/>
  <c r="R187" i="45"/>
  <c r="X187" i="45"/>
  <c r="AC187" i="45"/>
  <c r="T187" i="45"/>
  <c r="Y187" i="45"/>
  <c r="AD187" i="45"/>
  <c r="U187" i="45"/>
  <c r="Z187" i="45"/>
  <c r="U181" i="45"/>
  <c r="Y181" i="45"/>
  <c r="AC181" i="45"/>
  <c r="R181" i="45"/>
  <c r="W181" i="45"/>
  <c r="AB181" i="45"/>
  <c r="S181" i="45"/>
  <c r="X181" i="45"/>
  <c r="AD181" i="45"/>
  <c r="T181" i="45"/>
  <c r="Z181" i="45"/>
  <c r="V181" i="45"/>
  <c r="AA181" i="45"/>
  <c r="S175" i="45"/>
  <c r="W175" i="45"/>
  <c r="AA175" i="45"/>
  <c r="T175" i="45"/>
  <c r="Y175" i="45"/>
  <c r="AD175" i="45"/>
  <c r="U175" i="45"/>
  <c r="Z175" i="45"/>
  <c r="V175" i="45"/>
  <c r="AB175" i="45"/>
  <c r="R175" i="45"/>
  <c r="X175" i="45"/>
  <c r="AC175" i="45"/>
  <c r="R154" i="45"/>
  <c r="V154" i="45"/>
  <c r="Z154" i="45"/>
  <c r="AD154" i="45"/>
  <c r="T154" i="45"/>
  <c r="X154" i="45"/>
  <c r="AB154" i="45"/>
  <c r="S154" i="45"/>
  <c r="AA154" i="45"/>
  <c r="U154" i="45"/>
  <c r="AC154" i="45"/>
  <c r="W154" i="45"/>
  <c r="Y154" i="45"/>
  <c r="R138" i="45"/>
  <c r="V138" i="45"/>
  <c r="Z138" i="45"/>
  <c r="AD138" i="45"/>
  <c r="T138" i="45"/>
  <c r="X138" i="45"/>
  <c r="AB138" i="45"/>
  <c r="S138" i="45"/>
  <c r="AA138" i="45"/>
  <c r="U138" i="45"/>
  <c r="AC138" i="45"/>
  <c r="W138" i="45"/>
  <c r="Y138" i="45"/>
  <c r="T335" i="45"/>
  <c r="X335" i="45"/>
  <c r="AB335" i="45"/>
  <c r="S334" i="45"/>
  <c r="W334" i="45"/>
  <c r="AA334" i="45"/>
  <c r="T327" i="45"/>
  <c r="X327" i="45"/>
  <c r="AB327" i="45"/>
  <c r="S326" i="45"/>
  <c r="W326" i="45"/>
  <c r="AA326" i="45"/>
  <c r="T319" i="45"/>
  <c r="X319" i="45"/>
  <c r="AB319" i="45"/>
  <c r="S318" i="45"/>
  <c r="W318" i="45"/>
  <c r="AA318" i="45"/>
  <c r="T311" i="45"/>
  <c r="X311" i="45"/>
  <c r="AB311" i="45"/>
  <c r="S310" i="45"/>
  <c r="W310" i="45"/>
  <c r="AA310" i="45"/>
  <c r="U308" i="45"/>
  <c r="Y308" i="45"/>
  <c r="AC308" i="45"/>
  <c r="S308" i="45"/>
  <c r="W308" i="45"/>
  <c r="AA308" i="45"/>
  <c r="S306" i="45"/>
  <c r="W306" i="45"/>
  <c r="AA306" i="45"/>
  <c r="U306" i="45"/>
  <c r="Y306" i="45"/>
  <c r="AC306" i="45"/>
  <c r="U304" i="45"/>
  <c r="Y304" i="45"/>
  <c r="AC304" i="45"/>
  <c r="S304" i="45"/>
  <c r="W304" i="45"/>
  <c r="AA304" i="45"/>
  <c r="S302" i="45"/>
  <c r="W302" i="45"/>
  <c r="AA302" i="45"/>
  <c r="U302" i="45"/>
  <c r="Y302" i="45"/>
  <c r="AC302" i="45"/>
  <c r="U300" i="45"/>
  <c r="Y300" i="45"/>
  <c r="AC300" i="45"/>
  <c r="S300" i="45"/>
  <c r="W300" i="45"/>
  <c r="AA300" i="45"/>
  <c r="S298" i="45"/>
  <c r="W298" i="45"/>
  <c r="AA298" i="45"/>
  <c r="U298" i="45"/>
  <c r="Y298" i="45"/>
  <c r="AC298" i="45"/>
  <c r="U296" i="45"/>
  <c r="Y296" i="45"/>
  <c r="AC296" i="45"/>
  <c r="S296" i="45"/>
  <c r="W296" i="45"/>
  <c r="AA296" i="45"/>
  <c r="S294" i="45"/>
  <c r="W294" i="45"/>
  <c r="AA294" i="45"/>
  <c r="U294" i="45"/>
  <c r="Y294" i="45"/>
  <c r="AC294" i="45"/>
  <c r="U292" i="45"/>
  <c r="Y292" i="45"/>
  <c r="AC292" i="45"/>
  <c r="S292" i="45"/>
  <c r="W292" i="45"/>
  <c r="AA292" i="45"/>
  <c r="S290" i="45"/>
  <c r="W290" i="45"/>
  <c r="AA290" i="45"/>
  <c r="U290" i="45"/>
  <c r="Y290" i="45"/>
  <c r="AC290" i="45"/>
  <c r="R289" i="45"/>
  <c r="V289" i="45"/>
  <c r="Z289" i="45"/>
  <c r="AD289" i="45"/>
  <c r="S289" i="45"/>
  <c r="W289" i="45"/>
  <c r="AA289" i="45"/>
  <c r="T289" i="45"/>
  <c r="X289" i="45"/>
  <c r="AB289" i="45"/>
  <c r="S282" i="45"/>
  <c r="W282" i="45"/>
  <c r="AA282" i="45"/>
  <c r="T282" i="45"/>
  <c r="X282" i="45"/>
  <c r="AB282" i="45"/>
  <c r="U282" i="45"/>
  <c r="Y282" i="45"/>
  <c r="AC282" i="45"/>
  <c r="R281" i="45"/>
  <c r="V281" i="45"/>
  <c r="Z281" i="45"/>
  <c r="AD281" i="45"/>
  <c r="S281" i="45"/>
  <c r="W281" i="45"/>
  <c r="AA281" i="45"/>
  <c r="T281" i="45"/>
  <c r="X281" i="45"/>
  <c r="AB281" i="45"/>
  <c r="S274" i="45"/>
  <c r="W274" i="45"/>
  <c r="AA274" i="45"/>
  <c r="T274" i="45"/>
  <c r="X274" i="45"/>
  <c r="AB274" i="45"/>
  <c r="U274" i="45"/>
  <c r="Y274" i="45"/>
  <c r="AC274" i="45"/>
  <c r="R273" i="45"/>
  <c r="V273" i="45"/>
  <c r="Z273" i="45"/>
  <c r="AD273" i="45"/>
  <c r="S273" i="45"/>
  <c r="W273" i="45"/>
  <c r="AA273" i="45"/>
  <c r="T273" i="45"/>
  <c r="X273" i="45"/>
  <c r="AB273" i="45"/>
  <c r="S266" i="45"/>
  <c r="W266" i="45"/>
  <c r="AA266" i="45"/>
  <c r="T266" i="45"/>
  <c r="X266" i="45"/>
  <c r="AB266" i="45"/>
  <c r="U266" i="45"/>
  <c r="Y266" i="45"/>
  <c r="AC266" i="45"/>
  <c r="R265" i="45"/>
  <c r="V265" i="45"/>
  <c r="Z265" i="45"/>
  <c r="AD265" i="45"/>
  <c r="S265" i="45"/>
  <c r="W265" i="45"/>
  <c r="AA265" i="45"/>
  <c r="T265" i="45"/>
  <c r="X265" i="45"/>
  <c r="AB265" i="45"/>
  <c r="R259" i="45"/>
  <c r="V259" i="45"/>
  <c r="Z259" i="45"/>
  <c r="AD259" i="45"/>
  <c r="S259" i="45"/>
  <c r="X259" i="45"/>
  <c r="AC259" i="45"/>
  <c r="T259" i="45"/>
  <c r="Y259" i="45"/>
  <c r="U259" i="45"/>
  <c r="AA259" i="45"/>
  <c r="U258" i="45"/>
  <c r="Y258" i="45"/>
  <c r="AC258" i="45"/>
  <c r="R258" i="45"/>
  <c r="W258" i="45"/>
  <c r="AB258" i="45"/>
  <c r="S258" i="45"/>
  <c r="X258" i="45"/>
  <c r="AD258" i="45"/>
  <c r="T258" i="45"/>
  <c r="Z258" i="45"/>
  <c r="S256" i="45"/>
  <c r="W256" i="45"/>
  <c r="AA256" i="45"/>
  <c r="V256" i="45"/>
  <c r="AB256" i="45"/>
  <c r="R256" i="45"/>
  <c r="X256" i="45"/>
  <c r="AC256" i="45"/>
  <c r="T256" i="45"/>
  <c r="Y256" i="45"/>
  <c r="AD256" i="45"/>
  <c r="S252" i="45"/>
  <c r="W252" i="45"/>
  <c r="AA252" i="45"/>
  <c r="T252" i="45"/>
  <c r="Y252" i="45"/>
  <c r="AD252" i="45"/>
  <c r="U252" i="45"/>
  <c r="Z252" i="45"/>
  <c r="V252" i="45"/>
  <c r="AB252" i="45"/>
  <c r="U200" i="45"/>
  <c r="Y200" i="45"/>
  <c r="AC200" i="45"/>
  <c r="R200" i="45"/>
  <c r="V200" i="45"/>
  <c r="Z200" i="45"/>
  <c r="AD200" i="45"/>
  <c r="S200" i="45"/>
  <c r="W200" i="45"/>
  <c r="AA200" i="45"/>
  <c r="T200" i="45"/>
  <c r="X200" i="45"/>
  <c r="AB200" i="45"/>
  <c r="AB384" i="45"/>
  <c r="X384" i="45"/>
  <c r="AB380" i="45"/>
  <c r="X380" i="45"/>
  <c r="AB376" i="45"/>
  <c r="X376" i="45"/>
  <c r="AB372" i="45"/>
  <c r="X372" i="45"/>
  <c r="AB368" i="45"/>
  <c r="X368" i="45"/>
  <c r="AB364" i="45"/>
  <c r="X364" i="45"/>
  <c r="AB360" i="45"/>
  <c r="X360" i="45"/>
  <c r="AB356" i="45"/>
  <c r="X356" i="45"/>
  <c r="AB352" i="45"/>
  <c r="X352" i="45"/>
  <c r="AB348" i="45"/>
  <c r="X348" i="45"/>
  <c r="AB344" i="45"/>
  <c r="X344" i="45"/>
  <c r="U336" i="45"/>
  <c r="Y336" i="45"/>
  <c r="AC336" i="45"/>
  <c r="Z335" i="45"/>
  <c r="U335" i="45"/>
  <c r="Z334" i="45"/>
  <c r="U334" i="45"/>
  <c r="U328" i="45"/>
  <c r="Y328" i="45"/>
  <c r="AC328" i="45"/>
  <c r="Z327" i="45"/>
  <c r="U327" i="45"/>
  <c r="Z326" i="45"/>
  <c r="U326" i="45"/>
  <c r="U320" i="45"/>
  <c r="Y320" i="45"/>
  <c r="AC320" i="45"/>
  <c r="Z319" i="45"/>
  <c r="U319" i="45"/>
  <c r="Z318" i="45"/>
  <c r="U318" i="45"/>
  <c r="AD316" i="45"/>
  <c r="X316" i="45"/>
  <c r="S316" i="45"/>
  <c r="U312" i="45"/>
  <c r="Y312" i="45"/>
  <c r="AC312" i="45"/>
  <c r="Z311" i="45"/>
  <c r="U311" i="45"/>
  <c r="Z310" i="45"/>
  <c r="U310" i="45"/>
  <c r="Y309" i="45"/>
  <c r="T309" i="45"/>
  <c r="AD308" i="45"/>
  <c r="V308" i="45"/>
  <c r="AC307" i="45"/>
  <c r="U307" i="45"/>
  <c r="AD306" i="45"/>
  <c r="V306" i="45"/>
  <c r="AC305" i="45"/>
  <c r="U305" i="45"/>
  <c r="AD304" i="45"/>
  <c r="V304" i="45"/>
  <c r="AC303" i="45"/>
  <c r="U303" i="45"/>
  <c r="AD302" i="45"/>
  <c r="V302" i="45"/>
  <c r="AC301" i="45"/>
  <c r="U301" i="45"/>
  <c r="AD300" i="45"/>
  <c r="V300" i="45"/>
  <c r="AC299" i="45"/>
  <c r="U299" i="45"/>
  <c r="AD298" i="45"/>
  <c r="V298" i="45"/>
  <c r="AC297" i="45"/>
  <c r="U297" i="45"/>
  <c r="AD296" i="45"/>
  <c r="V296" i="45"/>
  <c r="AC295" i="45"/>
  <c r="U295" i="45"/>
  <c r="AD294" i="45"/>
  <c r="V294" i="45"/>
  <c r="AC293" i="45"/>
  <c r="U293" i="45"/>
  <c r="AD292" i="45"/>
  <c r="V292" i="45"/>
  <c r="AC291" i="45"/>
  <c r="U291" i="45"/>
  <c r="AD290" i="45"/>
  <c r="V290" i="45"/>
  <c r="AC289" i="45"/>
  <c r="U288" i="45"/>
  <c r="Y288" i="45"/>
  <c r="AC288" i="45"/>
  <c r="R288" i="45"/>
  <c r="V288" i="45"/>
  <c r="Z288" i="45"/>
  <c r="AD288" i="45"/>
  <c r="S288" i="45"/>
  <c r="W288" i="45"/>
  <c r="AA288" i="45"/>
  <c r="X284" i="45"/>
  <c r="Z282" i="45"/>
  <c r="AC281" i="45"/>
  <c r="U280" i="45"/>
  <c r="Y280" i="45"/>
  <c r="AC280" i="45"/>
  <c r="R280" i="45"/>
  <c r="V280" i="45"/>
  <c r="Z280" i="45"/>
  <c r="AD280" i="45"/>
  <c r="S280" i="45"/>
  <c r="W280" i="45"/>
  <c r="AA280" i="45"/>
  <c r="X276" i="45"/>
  <c r="Z274" i="45"/>
  <c r="AC273" i="45"/>
  <c r="U272" i="45"/>
  <c r="Y272" i="45"/>
  <c r="AC272" i="45"/>
  <c r="R272" i="45"/>
  <c r="V272" i="45"/>
  <c r="Z272" i="45"/>
  <c r="AD272" i="45"/>
  <c r="S272" i="45"/>
  <c r="W272" i="45"/>
  <c r="AA272" i="45"/>
  <c r="X268" i="45"/>
  <c r="Z266" i="45"/>
  <c r="AC265" i="45"/>
  <c r="U264" i="45"/>
  <c r="Y264" i="45"/>
  <c r="AC264" i="45"/>
  <c r="R264" i="45"/>
  <c r="V264" i="45"/>
  <c r="Z264" i="45"/>
  <c r="AD264" i="45"/>
  <c r="S264" i="45"/>
  <c r="W264" i="45"/>
  <c r="AA264" i="45"/>
  <c r="S260" i="45"/>
  <c r="W260" i="45"/>
  <c r="AA260" i="45"/>
  <c r="T260" i="45"/>
  <c r="Y260" i="45"/>
  <c r="AD260" i="45"/>
  <c r="U260" i="45"/>
  <c r="Z260" i="45"/>
  <c r="V260" i="45"/>
  <c r="AB260" i="45"/>
  <c r="AC252" i="45"/>
  <c r="AB251" i="45"/>
  <c r="AA250" i="45"/>
  <c r="Z248" i="45"/>
  <c r="U224" i="45"/>
  <c r="Y224" i="45"/>
  <c r="AC224" i="45"/>
  <c r="R224" i="45"/>
  <c r="V224" i="45"/>
  <c r="Z224" i="45"/>
  <c r="AD224" i="45"/>
  <c r="S224" i="45"/>
  <c r="W224" i="45"/>
  <c r="AA224" i="45"/>
  <c r="T224" i="45"/>
  <c r="X224" i="45"/>
  <c r="AB224" i="45"/>
  <c r="U192" i="45"/>
  <c r="Y192" i="45"/>
  <c r="AC192" i="45"/>
  <c r="R192" i="45"/>
  <c r="V192" i="45"/>
  <c r="Z192" i="45"/>
  <c r="AD192" i="45"/>
  <c r="S192" i="45"/>
  <c r="W192" i="45"/>
  <c r="AA192" i="45"/>
  <c r="T192" i="45"/>
  <c r="X192" i="45"/>
  <c r="AB192" i="45"/>
  <c r="R182" i="45"/>
  <c r="V182" i="45"/>
  <c r="Z182" i="45"/>
  <c r="AD182" i="45"/>
  <c r="S182" i="45"/>
  <c r="X182" i="45"/>
  <c r="AC182" i="45"/>
  <c r="T182" i="45"/>
  <c r="Y182" i="45"/>
  <c r="U182" i="45"/>
  <c r="AA182" i="45"/>
  <c r="W182" i="45"/>
  <c r="AB182" i="45"/>
  <c r="R162" i="45"/>
  <c r="V162" i="45"/>
  <c r="Z162" i="45"/>
  <c r="AD162" i="45"/>
  <c r="T162" i="45"/>
  <c r="X162" i="45"/>
  <c r="AB162" i="45"/>
  <c r="S162" i="45"/>
  <c r="AA162" i="45"/>
  <c r="U162" i="45"/>
  <c r="AC162" i="45"/>
  <c r="W162" i="45"/>
  <c r="Y162" i="45"/>
  <c r="R146" i="45"/>
  <c r="V146" i="45"/>
  <c r="Z146" i="45"/>
  <c r="AD146" i="45"/>
  <c r="T146" i="45"/>
  <c r="X146" i="45"/>
  <c r="AB146" i="45"/>
  <c r="S146" i="45"/>
  <c r="AA146" i="45"/>
  <c r="U146" i="45"/>
  <c r="AC146" i="45"/>
  <c r="W146" i="45"/>
  <c r="Y146" i="45"/>
  <c r="AD287" i="45"/>
  <c r="Z287" i="45"/>
  <c r="V287" i="45"/>
  <c r="R287" i="45"/>
  <c r="AD283" i="45"/>
  <c r="Z283" i="45"/>
  <c r="V283" i="45"/>
  <c r="R283" i="45"/>
  <c r="AD279" i="45"/>
  <c r="Z279" i="45"/>
  <c r="V279" i="45"/>
  <c r="R279" i="45"/>
  <c r="AD275" i="45"/>
  <c r="Z275" i="45"/>
  <c r="V275" i="45"/>
  <c r="R275" i="45"/>
  <c r="AD271" i="45"/>
  <c r="Z271" i="45"/>
  <c r="V271" i="45"/>
  <c r="R271" i="45"/>
  <c r="AD267" i="45"/>
  <c r="Z267" i="45"/>
  <c r="V267" i="45"/>
  <c r="R267" i="45"/>
  <c r="AC263" i="45"/>
  <c r="X263" i="45"/>
  <c r="AB262" i="45"/>
  <c r="W262" i="45"/>
  <c r="T261" i="45"/>
  <c r="X261" i="45"/>
  <c r="AB261" i="45"/>
  <c r="AD257" i="45"/>
  <c r="Y257" i="45"/>
  <c r="AC255" i="45"/>
  <c r="X255" i="45"/>
  <c r="AB254" i="45"/>
  <c r="W254" i="45"/>
  <c r="T253" i="45"/>
  <c r="X253" i="45"/>
  <c r="AB253" i="45"/>
  <c r="AD249" i="45"/>
  <c r="Y249" i="45"/>
  <c r="AC247" i="45"/>
  <c r="X247" i="45"/>
  <c r="AB246" i="45"/>
  <c r="AA245" i="45"/>
  <c r="AB244" i="45"/>
  <c r="AA243" i="45"/>
  <c r="AB242" i="45"/>
  <c r="AA241" i="45"/>
  <c r="AB240" i="45"/>
  <c r="AA239" i="45"/>
  <c r="AB238" i="45"/>
  <c r="AA237" i="45"/>
  <c r="AB236" i="45"/>
  <c r="AA235" i="45"/>
  <c r="AB234" i="45"/>
  <c r="AA233" i="45"/>
  <c r="AB232" i="45"/>
  <c r="AA231" i="45"/>
  <c r="AB230" i="45"/>
  <c r="AA229" i="45"/>
  <c r="AB228" i="45"/>
  <c r="S222" i="45"/>
  <c r="W222" i="45"/>
  <c r="AA222" i="45"/>
  <c r="T222" i="45"/>
  <c r="X222" i="45"/>
  <c r="AB222" i="45"/>
  <c r="U222" i="45"/>
  <c r="Y222" i="45"/>
  <c r="AC222" i="45"/>
  <c r="R221" i="45"/>
  <c r="V221" i="45"/>
  <c r="Z221" i="45"/>
  <c r="AD221" i="45"/>
  <c r="S221" i="45"/>
  <c r="W221" i="45"/>
  <c r="AA221" i="45"/>
  <c r="T221" i="45"/>
  <c r="X221" i="45"/>
  <c r="AB221" i="45"/>
  <c r="S214" i="45"/>
  <c r="W214" i="45"/>
  <c r="AA214" i="45"/>
  <c r="T214" i="45"/>
  <c r="X214" i="45"/>
  <c r="AB214" i="45"/>
  <c r="U214" i="45"/>
  <c r="Y214" i="45"/>
  <c r="AC214" i="45"/>
  <c r="R213" i="45"/>
  <c r="V213" i="45"/>
  <c r="Z213" i="45"/>
  <c r="AD213" i="45"/>
  <c r="S213" i="45"/>
  <c r="W213" i="45"/>
  <c r="AA213" i="45"/>
  <c r="T213" i="45"/>
  <c r="X213" i="45"/>
  <c r="AB213" i="45"/>
  <c r="S206" i="45"/>
  <c r="W206" i="45"/>
  <c r="AA206" i="45"/>
  <c r="T206" i="45"/>
  <c r="X206" i="45"/>
  <c r="AB206" i="45"/>
  <c r="U206" i="45"/>
  <c r="Y206" i="45"/>
  <c r="AC206" i="45"/>
  <c r="R205" i="45"/>
  <c r="V205" i="45"/>
  <c r="Z205" i="45"/>
  <c r="AD205" i="45"/>
  <c r="S205" i="45"/>
  <c r="W205" i="45"/>
  <c r="AA205" i="45"/>
  <c r="T205" i="45"/>
  <c r="X205" i="45"/>
  <c r="AB205" i="45"/>
  <c r="S198" i="45"/>
  <c r="W198" i="45"/>
  <c r="AA198" i="45"/>
  <c r="T198" i="45"/>
  <c r="X198" i="45"/>
  <c r="AB198" i="45"/>
  <c r="U198" i="45"/>
  <c r="Y198" i="45"/>
  <c r="AC198" i="45"/>
  <c r="R197" i="45"/>
  <c r="V197" i="45"/>
  <c r="Z197" i="45"/>
  <c r="AD197" i="45"/>
  <c r="S197" i="45"/>
  <c r="W197" i="45"/>
  <c r="AA197" i="45"/>
  <c r="T197" i="45"/>
  <c r="X197" i="45"/>
  <c r="AB197" i="45"/>
  <c r="S190" i="45"/>
  <c r="W190" i="45"/>
  <c r="AA190" i="45"/>
  <c r="T190" i="45"/>
  <c r="X190" i="45"/>
  <c r="AB190" i="45"/>
  <c r="U190" i="45"/>
  <c r="Y190" i="45"/>
  <c r="AC190" i="45"/>
  <c r="R189" i="45"/>
  <c r="V189" i="45"/>
  <c r="Z189" i="45"/>
  <c r="AD189" i="45"/>
  <c r="S189" i="45"/>
  <c r="W189" i="45"/>
  <c r="AA189" i="45"/>
  <c r="T189" i="45"/>
  <c r="X189" i="45"/>
  <c r="AB189" i="45"/>
  <c r="S183" i="45"/>
  <c r="W183" i="45"/>
  <c r="AA183" i="45"/>
  <c r="T183" i="45"/>
  <c r="Y183" i="45"/>
  <c r="AD183" i="45"/>
  <c r="U183" i="45"/>
  <c r="Z183" i="45"/>
  <c r="V183" i="45"/>
  <c r="AB183" i="45"/>
  <c r="T168" i="45"/>
  <c r="X168" i="45"/>
  <c r="AB168" i="45"/>
  <c r="R168" i="45"/>
  <c r="S168" i="45"/>
  <c r="Y168" i="45"/>
  <c r="AD168" i="45"/>
  <c r="U168" i="45"/>
  <c r="Z168" i="45"/>
  <c r="V168" i="45"/>
  <c r="AA168" i="45"/>
  <c r="T160" i="45"/>
  <c r="X160" i="45"/>
  <c r="AB160" i="45"/>
  <c r="R160" i="45"/>
  <c r="V160" i="45"/>
  <c r="Z160" i="45"/>
  <c r="AD160" i="45"/>
  <c r="S160" i="45"/>
  <c r="AA160" i="45"/>
  <c r="U160" i="45"/>
  <c r="AC160" i="45"/>
  <c r="W160" i="45"/>
  <c r="T152" i="45"/>
  <c r="X152" i="45"/>
  <c r="AB152" i="45"/>
  <c r="R152" i="45"/>
  <c r="V152" i="45"/>
  <c r="Z152" i="45"/>
  <c r="AD152" i="45"/>
  <c r="S152" i="45"/>
  <c r="AA152" i="45"/>
  <c r="U152" i="45"/>
  <c r="AC152" i="45"/>
  <c r="W152" i="45"/>
  <c r="T144" i="45"/>
  <c r="X144" i="45"/>
  <c r="AB144" i="45"/>
  <c r="R144" i="45"/>
  <c r="V144" i="45"/>
  <c r="Z144" i="45"/>
  <c r="AD144" i="45"/>
  <c r="S144" i="45"/>
  <c r="AA144" i="45"/>
  <c r="U144" i="45"/>
  <c r="AC144" i="45"/>
  <c r="W144" i="45"/>
  <c r="T136" i="45"/>
  <c r="X136" i="45"/>
  <c r="AB136" i="45"/>
  <c r="R136" i="45"/>
  <c r="V136" i="45"/>
  <c r="Z136" i="45"/>
  <c r="AD136" i="45"/>
  <c r="S136" i="45"/>
  <c r="AA136" i="45"/>
  <c r="U136" i="45"/>
  <c r="AC136" i="45"/>
  <c r="W136" i="45"/>
  <c r="U125" i="45"/>
  <c r="Y125" i="45"/>
  <c r="AC125" i="45"/>
  <c r="R125" i="45"/>
  <c r="V125" i="45"/>
  <c r="Z125" i="45"/>
  <c r="AD125" i="45"/>
  <c r="S125" i="45"/>
  <c r="W125" i="45"/>
  <c r="AA125" i="45"/>
  <c r="T125" i="45"/>
  <c r="X125" i="45"/>
  <c r="AB125" i="45"/>
  <c r="R117" i="45"/>
  <c r="V117" i="45"/>
  <c r="Z117" i="45"/>
  <c r="U117" i="45"/>
  <c r="AA117" i="45"/>
  <c r="S117" i="45"/>
  <c r="Y117" i="45"/>
  <c r="T117" i="45"/>
  <c r="AB117" i="45"/>
  <c r="W117" i="45"/>
  <c r="AC117" i="45"/>
  <c r="X117" i="45"/>
  <c r="AD117" i="45"/>
  <c r="S106" i="45"/>
  <c r="W106" i="45"/>
  <c r="AA106" i="45"/>
  <c r="T106" i="45"/>
  <c r="Y106" i="45"/>
  <c r="AD106" i="45"/>
  <c r="R106" i="45"/>
  <c r="Z106" i="45"/>
  <c r="U106" i="45"/>
  <c r="AB106" i="45"/>
  <c r="V106" i="45"/>
  <c r="AC106" i="45"/>
  <c r="X106" i="45"/>
  <c r="R263" i="45"/>
  <c r="V263" i="45"/>
  <c r="Z263" i="45"/>
  <c r="AD263" i="45"/>
  <c r="U262" i="45"/>
  <c r="Y262" i="45"/>
  <c r="AC262" i="45"/>
  <c r="R255" i="45"/>
  <c r="V255" i="45"/>
  <c r="Z255" i="45"/>
  <c r="AD255" i="45"/>
  <c r="U254" i="45"/>
  <c r="Y254" i="45"/>
  <c r="AC254" i="45"/>
  <c r="R247" i="45"/>
  <c r="V247" i="45"/>
  <c r="Z247" i="45"/>
  <c r="AD247" i="45"/>
  <c r="R245" i="45"/>
  <c r="V245" i="45"/>
  <c r="Z245" i="45"/>
  <c r="AD245" i="45"/>
  <c r="T245" i="45"/>
  <c r="X245" i="45"/>
  <c r="AB245" i="45"/>
  <c r="T243" i="45"/>
  <c r="X243" i="45"/>
  <c r="AB243" i="45"/>
  <c r="R243" i="45"/>
  <c r="V243" i="45"/>
  <c r="Z243" i="45"/>
  <c r="AD243" i="45"/>
  <c r="R241" i="45"/>
  <c r="V241" i="45"/>
  <c r="Z241" i="45"/>
  <c r="AD241" i="45"/>
  <c r="T241" i="45"/>
  <c r="X241" i="45"/>
  <c r="AB241" i="45"/>
  <c r="T239" i="45"/>
  <c r="X239" i="45"/>
  <c r="AB239" i="45"/>
  <c r="R239" i="45"/>
  <c r="V239" i="45"/>
  <c r="Z239" i="45"/>
  <c r="AD239" i="45"/>
  <c r="R237" i="45"/>
  <c r="V237" i="45"/>
  <c r="Z237" i="45"/>
  <c r="AD237" i="45"/>
  <c r="T237" i="45"/>
  <c r="X237" i="45"/>
  <c r="AB237" i="45"/>
  <c r="T235" i="45"/>
  <c r="X235" i="45"/>
  <c r="AB235" i="45"/>
  <c r="R235" i="45"/>
  <c r="V235" i="45"/>
  <c r="Z235" i="45"/>
  <c r="AD235" i="45"/>
  <c r="R233" i="45"/>
  <c r="V233" i="45"/>
  <c r="Z233" i="45"/>
  <c r="AD233" i="45"/>
  <c r="T233" i="45"/>
  <c r="X233" i="45"/>
  <c r="AB233" i="45"/>
  <c r="T231" i="45"/>
  <c r="X231" i="45"/>
  <c r="AB231" i="45"/>
  <c r="R231" i="45"/>
  <c r="V231" i="45"/>
  <c r="Z231" i="45"/>
  <c r="AD231" i="45"/>
  <c r="R229" i="45"/>
  <c r="V229" i="45"/>
  <c r="Z229" i="45"/>
  <c r="AD229" i="45"/>
  <c r="T229" i="45"/>
  <c r="X229" i="45"/>
  <c r="AB229" i="45"/>
  <c r="U228" i="45"/>
  <c r="Y228" i="45"/>
  <c r="AC228" i="45"/>
  <c r="R228" i="45"/>
  <c r="S228" i="45"/>
  <c r="W228" i="45"/>
  <c r="AA228" i="45"/>
  <c r="U220" i="45"/>
  <c r="Y220" i="45"/>
  <c r="AC220" i="45"/>
  <c r="R220" i="45"/>
  <c r="V220" i="45"/>
  <c r="Z220" i="45"/>
  <c r="AD220" i="45"/>
  <c r="S220" i="45"/>
  <c r="W220" i="45"/>
  <c r="AA220" i="45"/>
  <c r="U212" i="45"/>
  <c r="Y212" i="45"/>
  <c r="AC212" i="45"/>
  <c r="R212" i="45"/>
  <c r="V212" i="45"/>
  <c r="Z212" i="45"/>
  <c r="AD212" i="45"/>
  <c r="S212" i="45"/>
  <c r="W212" i="45"/>
  <c r="AA212" i="45"/>
  <c r="U204" i="45"/>
  <c r="Y204" i="45"/>
  <c r="AC204" i="45"/>
  <c r="R204" i="45"/>
  <c r="V204" i="45"/>
  <c r="Z204" i="45"/>
  <c r="AD204" i="45"/>
  <c r="S204" i="45"/>
  <c r="W204" i="45"/>
  <c r="AA204" i="45"/>
  <c r="U196" i="45"/>
  <c r="Y196" i="45"/>
  <c r="AC196" i="45"/>
  <c r="R196" i="45"/>
  <c r="V196" i="45"/>
  <c r="Z196" i="45"/>
  <c r="AD196" i="45"/>
  <c r="S196" i="45"/>
  <c r="W196" i="45"/>
  <c r="AA196" i="45"/>
  <c r="S171" i="45"/>
  <c r="W171" i="45"/>
  <c r="AA171" i="45"/>
  <c r="V171" i="45"/>
  <c r="AB171" i="45"/>
  <c r="R171" i="45"/>
  <c r="X171" i="45"/>
  <c r="AC171" i="45"/>
  <c r="T171" i="45"/>
  <c r="Y171" i="45"/>
  <c r="AD171" i="45"/>
  <c r="R166" i="45"/>
  <c r="V166" i="45"/>
  <c r="Z166" i="45"/>
  <c r="AD166" i="45"/>
  <c r="T166" i="45"/>
  <c r="X166" i="45"/>
  <c r="AB166" i="45"/>
  <c r="S166" i="45"/>
  <c r="AA166" i="45"/>
  <c r="U166" i="45"/>
  <c r="AC166" i="45"/>
  <c r="W166" i="45"/>
  <c r="R158" i="45"/>
  <c r="V158" i="45"/>
  <c r="Z158" i="45"/>
  <c r="AD158" i="45"/>
  <c r="T158" i="45"/>
  <c r="X158" i="45"/>
  <c r="AB158" i="45"/>
  <c r="S158" i="45"/>
  <c r="AA158" i="45"/>
  <c r="U158" i="45"/>
  <c r="AC158" i="45"/>
  <c r="W158" i="45"/>
  <c r="R150" i="45"/>
  <c r="V150" i="45"/>
  <c r="Z150" i="45"/>
  <c r="AD150" i="45"/>
  <c r="T150" i="45"/>
  <c r="X150" i="45"/>
  <c r="AB150" i="45"/>
  <c r="S150" i="45"/>
  <c r="AA150" i="45"/>
  <c r="U150" i="45"/>
  <c r="AC150" i="45"/>
  <c r="W150" i="45"/>
  <c r="R142" i="45"/>
  <c r="V142" i="45"/>
  <c r="Z142" i="45"/>
  <c r="AD142" i="45"/>
  <c r="T142" i="45"/>
  <c r="X142" i="45"/>
  <c r="AB142" i="45"/>
  <c r="S142" i="45"/>
  <c r="AA142" i="45"/>
  <c r="U142" i="45"/>
  <c r="AC142" i="45"/>
  <c r="W142" i="45"/>
  <c r="AB287" i="45"/>
  <c r="X287" i="45"/>
  <c r="AB283" i="45"/>
  <c r="X283" i="45"/>
  <c r="AB279" i="45"/>
  <c r="X279" i="45"/>
  <c r="AB275" i="45"/>
  <c r="X275" i="45"/>
  <c r="AB271" i="45"/>
  <c r="X271" i="45"/>
  <c r="AB267" i="45"/>
  <c r="X267" i="45"/>
  <c r="AA263" i="45"/>
  <c r="U263" i="45"/>
  <c r="Z262" i="45"/>
  <c r="T262" i="45"/>
  <c r="T257" i="45"/>
  <c r="X257" i="45"/>
  <c r="AB257" i="45"/>
  <c r="AA255" i="45"/>
  <c r="U255" i="45"/>
  <c r="Z254" i="45"/>
  <c r="T254" i="45"/>
  <c r="T249" i="45"/>
  <c r="X249" i="45"/>
  <c r="AB249" i="45"/>
  <c r="AA247" i="45"/>
  <c r="U247" i="45"/>
  <c r="S246" i="45"/>
  <c r="W246" i="45"/>
  <c r="AA246" i="45"/>
  <c r="U246" i="45"/>
  <c r="Y246" i="45"/>
  <c r="AC246" i="45"/>
  <c r="W245" i="45"/>
  <c r="U244" i="45"/>
  <c r="Y244" i="45"/>
  <c r="AC244" i="45"/>
  <c r="S244" i="45"/>
  <c r="W244" i="45"/>
  <c r="AA244" i="45"/>
  <c r="W243" i="45"/>
  <c r="S242" i="45"/>
  <c r="W242" i="45"/>
  <c r="AA242" i="45"/>
  <c r="U242" i="45"/>
  <c r="Y242" i="45"/>
  <c r="AC242" i="45"/>
  <c r="W241" i="45"/>
  <c r="U240" i="45"/>
  <c r="Y240" i="45"/>
  <c r="AC240" i="45"/>
  <c r="S240" i="45"/>
  <c r="W240" i="45"/>
  <c r="AA240" i="45"/>
  <c r="W239" i="45"/>
  <c r="S238" i="45"/>
  <c r="W238" i="45"/>
  <c r="AA238" i="45"/>
  <c r="U238" i="45"/>
  <c r="Y238" i="45"/>
  <c r="AC238" i="45"/>
  <c r="W237" i="45"/>
  <c r="U236" i="45"/>
  <c r="Y236" i="45"/>
  <c r="AC236" i="45"/>
  <c r="S236" i="45"/>
  <c r="W236" i="45"/>
  <c r="AA236" i="45"/>
  <c r="W235" i="45"/>
  <c r="S234" i="45"/>
  <c r="W234" i="45"/>
  <c r="AA234" i="45"/>
  <c r="U234" i="45"/>
  <c r="Y234" i="45"/>
  <c r="AC234" i="45"/>
  <c r="W233" i="45"/>
  <c r="U232" i="45"/>
  <c r="Y232" i="45"/>
  <c r="AC232" i="45"/>
  <c r="S232" i="45"/>
  <c r="W232" i="45"/>
  <c r="AA232" i="45"/>
  <c r="W231" i="45"/>
  <c r="S230" i="45"/>
  <c r="W230" i="45"/>
  <c r="AA230" i="45"/>
  <c r="U230" i="45"/>
  <c r="Y230" i="45"/>
  <c r="AC230" i="45"/>
  <c r="W229" i="45"/>
  <c r="X228" i="45"/>
  <c r="S226" i="45"/>
  <c r="W226" i="45"/>
  <c r="AA226" i="45"/>
  <c r="T226" i="45"/>
  <c r="X226" i="45"/>
  <c r="AB226" i="45"/>
  <c r="U226" i="45"/>
  <c r="Y226" i="45"/>
  <c r="AC226" i="45"/>
  <c r="R225" i="45"/>
  <c r="V225" i="45"/>
  <c r="Z225" i="45"/>
  <c r="AD225" i="45"/>
  <c r="S225" i="45"/>
  <c r="W225" i="45"/>
  <c r="AA225" i="45"/>
  <c r="T225" i="45"/>
  <c r="X225" i="45"/>
  <c r="AB225" i="45"/>
  <c r="AB220" i="45"/>
  <c r="S218" i="45"/>
  <c r="W218" i="45"/>
  <c r="AA218" i="45"/>
  <c r="T218" i="45"/>
  <c r="X218" i="45"/>
  <c r="AB218" i="45"/>
  <c r="U218" i="45"/>
  <c r="Y218" i="45"/>
  <c r="AC218" i="45"/>
  <c r="R217" i="45"/>
  <c r="V217" i="45"/>
  <c r="Z217" i="45"/>
  <c r="AD217" i="45"/>
  <c r="S217" i="45"/>
  <c r="W217" i="45"/>
  <c r="AA217" i="45"/>
  <c r="T217" i="45"/>
  <c r="X217" i="45"/>
  <c r="AB217" i="45"/>
  <c r="AB212" i="45"/>
  <c r="S210" i="45"/>
  <c r="W210" i="45"/>
  <c r="AA210" i="45"/>
  <c r="T210" i="45"/>
  <c r="X210" i="45"/>
  <c r="AB210" i="45"/>
  <c r="U210" i="45"/>
  <c r="Y210" i="45"/>
  <c r="AC210" i="45"/>
  <c r="R209" i="45"/>
  <c r="V209" i="45"/>
  <c r="Z209" i="45"/>
  <c r="AD209" i="45"/>
  <c r="S209" i="45"/>
  <c r="W209" i="45"/>
  <c r="AA209" i="45"/>
  <c r="T209" i="45"/>
  <c r="X209" i="45"/>
  <c r="AB209" i="45"/>
  <c r="AB204" i="45"/>
  <c r="S202" i="45"/>
  <c r="W202" i="45"/>
  <c r="AA202" i="45"/>
  <c r="T202" i="45"/>
  <c r="X202" i="45"/>
  <c r="AB202" i="45"/>
  <c r="U202" i="45"/>
  <c r="Y202" i="45"/>
  <c r="AC202" i="45"/>
  <c r="R201" i="45"/>
  <c r="V201" i="45"/>
  <c r="Z201" i="45"/>
  <c r="AD201" i="45"/>
  <c r="S201" i="45"/>
  <c r="W201" i="45"/>
  <c r="AA201" i="45"/>
  <c r="T201" i="45"/>
  <c r="X201" i="45"/>
  <c r="AB201" i="45"/>
  <c r="AB196" i="45"/>
  <c r="S194" i="45"/>
  <c r="W194" i="45"/>
  <c r="AA194" i="45"/>
  <c r="T194" i="45"/>
  <c r="X194" i="45"/>
  <c r="AB194" i="45"/>
  <c r="U194" i="45"/>
  <c r="Y194" i="45"/>
  <c r="AC194" i="45"/>
  <c r="R193" i="45"/>
  <c r="V193" i="45"/>
  <c r="Z193" i="45"/>
  <c r="AD193" i="45"/>
  <c r="S193" i="45"/>
  <c r="W193" i="45"/>
  <c r="AA193" i="45"/>
  <c r="T193" i="45"/>
  <c r="X193" i="45"/>
  <c r="AB193" i="45"/>
  <c r="S179" i="45"/>
  <c r="W179" i="45"/>
  <c r="AA179" i="45"/>
  <c r="V179" i="45"/>
  <c r="AB179" i="45"/>
  <c r="R179" i="45"/>
  <c r="X179" i="45"/>
  <c r="AC179" i="45"/>
  <c r="T179" i="45"/>
  <c r="Y179" i="45"/>
  <c r="AD179" i="45"/>
  <c r="R174" i="45"/>
  <c r="V174" i="45"/>
  <c r="Z174" i="45"/>
  <c r="AD174" i="45"/>
  <c r="S174" i="45"/>
  <c r="X174" i="45"/>
  <c r="AC174" i="45"/>
  <c r="T174" i="45"/>
  <c r="Y174" i="45"/>
  <c r="U174" i="45"/>
  <c r="AA174" i="45"/>
  <c r="U173" i="45"/>
  <c r="Y173" i="45"/>
  <c r="AC173" i="45"/>
  <c r="R173" i="45"/>
  <c r="W173" i="45"/>
  <c r="AB173" i="45"/>
  <c r="S173" i="45"/>
  <c r="X173" i="45"/>
  <c r="AD173" i="45"/>
  <c r="T173" i="45"/>
  <c r="Z173" i="45"/>
  <c r="AC168" i="45"/>
  <c r="T164" i="45"/>
  <c r="X164" i="45"/>
  <c r="AB164" i="45"/>
  <c r="R164" i="45"/>
  <c r="V164" i="45"/>
  <c r="Z164" i="45"/>
  <c r="AD164" i="45"/>
  <c r="S164" i="45"/>
  <c r="AA164" i="45"/>
  <c r="U164" i="45"/>
  <c r="AC164" i="45"/>
  <c r="W164" i="45"/>
  <c r="T156" i="45"/>
  <c r="X156" i="45"/>
  <c r="AB156" i="45"/>
  <c r="R156" i="45"/>
  <c r="V156" i="45"/>
  <c r="Z156" i="45"/>
  <c r="AD156" i="45"/>
  <c r="S156" i="45"/>
  <c r="AA156" i="45"/>
  <c r="U156" i="45"/>
  <c r="AC156" i="45"/>
  <c r="W156" i="45"/>
  <c r="T148" i="45"/>
  <c r="X148" i="45"/>
  <c r="AB148" i="45"/>
  <c r="R148" i="45"/>
  <c r="V148" i="45"/>
  <c r="Z148" i="45"/>
  <c r="AD148" i="45"/>
  <c r="S148" i="45"/>
  <c r="AA148" i="45"/>
  <c r="U148" i="45"/>
  <c r="AC148" i="45"/>
  <c r="W148" i="45"/>
  <c r="T140" i="45"/>
  <c r="X140" i="45"/>
  <c r="AB140" i="45"/>
  <c r="R140" i="45"/>
  <c r="V140" i="45"/>
  <c r="Z140" i="45"/>
  <c r="AD140" i="45"/>
  <c r="S140" i="45"/>
  <c r="AA140" i="45"/>
  <c r="U140" i="45"/>
  <c r="AC140" i="45"/>
  <c r="W140" i="45"/>
  <c r="T132" i="45"/>
  <c r="X132" i="45"/>
  <c r="AB132" i="45"/>
  <c r="R132" i="45"/>
  <c r="V132" i="45"/>
  <c r="Z132" i="45"/>
  <c r="AD132" i="45"/>
  <c r="S132" i="45"/>
  <c r="AA132" i="45"/>
  <c r="U132" i="45"/>
  <c r="AC132" i="45"/>
  <c r="W132" i="45"/>
  <c r="R113" i="45"/>
  <c r="V113" i="45"/>
  <c r="Z113" i="45"/>
  <c r="AD113" i="45"/>
  <c r="S113" i="45"/>
  <c r="X113" i="45"/>
  <c r="AC113" i="45"/>
  <c r="Y113" i="45"/>
  <c r="T113" i="45"/>
  <c r="AA113" i="45"/>
  <c r="U113" i="45"/>
  <c r="AB113" i="45"/>
  <c r="W113" i="45"/>
  <c r="AD227" i="45"/>
  <c r="Z227" i="45"/>
  <c r="V227" i="45"/>
  <c r="R227" i="45"/>
  <c r="AD223" i="45"/>
  <c r="Z223" i="45"/>
  <c r="V223" i="45"/>
  <c r="R223" i="45"/>
  <c r="AD219" i="45"/>
  <c r="Z219" i="45"/>
  <c r="V219" i="45"/>
  <c r="R219" i="45"/>
  <c r="AD215" i="45"/>
  <c r="Z215" i="45"/>
  <c r="V215" i="45"/>
  <c r="R215" i="45"/>
  <c r="AD211" i="45"/>
  <c r="Z211" i="45"/>
  <c r="V211" i="45"/>
  <c r="R211" i="45"/>
  <c r="AD207" i="45"/>
  <c r="Z207" i="45"/>
  <c r="V207" i="45"/>
  <c r="R207" i="45"/>
  <c r="AD203" i="45"/>
  <c r="Z203" i="45"/>
  <c r="V203" i="45"/>
  <c r="R203" i="45"/>
  <c r="AD199" i="45"/>
  <c r="Z199" i="45"/>
  <c r="V199" i="45"/>
  <c r="R199" i="45"/>
  <c r="AD195" i="45"/>
  <c r="Z195" i="45"/>
  <c r="V195" i="45"/>
  <c r="R195" i="45"/>
  <c r="AD191" i="45"/>
  <c r="Z191" i="45"/>
  <c r="V191" i="45"/>
  <c r="R191" i="45"/>
  <c r="AC186" i="45"/>
  <c r="X186" i="45"/>
  <c r="AB185" i="45"/>
  <c r="W185" i="45"/>
  <c r="T184" i="45"/>
  <c r="X184" i="45"/>
  <c r="AB184" i="45"/>
  <c r="AC178" i="45"/>
  <c r="X178" i="45"/>
  <c r="AB177" i="45"/>
  <c r="W177" i="45"/>
  <c r="T176" i="45"/>
  <c r="X176" i="45"/>
  <c r="AB176" i="45"/>
  <c r="AC170" i="45"/>
  <c r="X170" i="45"/>
  <c r="AB169" i="45"/>
  <c r="W169" i="45"/>
  <c r="S167" i="45"/>
  <c r="W167" i="45"/>
  <c r="AA167" i="45"/>
  <c r="U167" i="45"/>
  <c r="Y167" i="45"/>
  <c r="AC167" i="45"/>
  <c r="U165" i="45"/>
  <c r="Y165" i="45"/>
  <c r="AC165" i="45"/>
  <c r="S165" i="45"/>
  <c r="W165" i="45"/>
  <c r="AA165" i="45"/>
  <c r="S163" i="45"/>
  <c r="W163" i="45"/>
  <c r="AA163" i="45"/>
  <c r="U163" i="45"/>
  <c r="Y163" i="45"/>
  <c r="AC163" i="45"/>
  <c r="U161" i="45"/>
  <c r="Y161" i="45"/>
  <c r="AC161" i="45"/>
  <c r="S161" i="45"/>
  <c r="W161" i="45"/>
  <c r="AA161" i="45"/>
  <c r="S159" i="45"/>
  <c r="W159" i="45"/>
  <c r="AA159" i="45"/>
  <c r="U159" i="45"/>
  <c r="Y159" i="45"/>
  <c r="AC159" i="45"/>
  <c r="U157" i="45"/>
  <c r="Y157" i="45"/>
  <c r="AC157" i="45"/>
  <c r="S157" i="45"/>
  <c r="W157" i="45"/>
  <c r="AA157" i="45"/>
  <c r="S155" i="45"/>
  <c r="W155" i="45"/>
  <c r="AA155" i="45"/>
  <c r="U155" i="45"/>
  <c r="Y155" i="45"/>
  <c r="AC155" i="45"/>
  <c r="U153" i="45"/>
  <c r="Y153" i="45"/>
  <c r="AC153" i="45"/>
  <c r="S153" i="45"/>
  <c r="W153" i="45"/>
  <c r="AA153" i="45"/>
  <c r="S151" i="45"/>
  <c r="W151" i="45"/>
  <c r="AA151" i="45"/>
  <c r="U151" i="45"/>
  <c r="Y151" i="45"/>
  <c r="AC151" i="45"/>
  <c r="U149" i="45"/>
  <c r="Y149" i="45"/>
  <c r="AC149" i="45"/>
  <c r="S149" i="45"/>
  <c r="W149" i="45"/>
  <c r="AA149" i="45"/>
  <c r="S147" i="45"/>
  <c r="W147" i="45"/>
  <c r="AA147" i="45"/>
  <c r="U147" i="45"/>
  <c r="Y147" i="45"/>
  <c r="AC147" i="45"/>
  <c r="U145" i="45"/>
  <c r="Y145" i="45"/>
  <c r="AC145" i="45"/>
  <c r="S145" i="45"/>
  <c r="W145" i="45"/>
  <c r="AA145" i="45"/>
  <c r="S143" i="45"/>
  <c r="W143" i="45"/>
  <c r="AA143" i="45"/>
  <c r="U143" i="45"/>
  <c r="Y143" i="45"/>
  <c r="AC143" i="45"/>
  <c r="U141" i="45"/>
  <c r="Y141" i="45"/>
  <c r="AC141" i="45"/>
  <c r="S141" i="45"/>
  <c r="W141" i="45"/>
  <c r="AA141" i="45"/>
  <c r="S139" i="45"/>
  <c r="W139" i="45"/>
  <c r="AA139" i="45"/>
  <c r="U139" i="45"/>
  <c r="Y139" i="45"/>
  <c r="AC139" i="45"/>
  <c r="U137" i="45"/>
  <c r="Y137" i="45"/>
  <c r="AC137" i="45"/>
  <c r="S137" i="45"/>
  <c r="W137" i="45"/>
  <c r="AA137" i="45"/>
  <c r="S135" i="45"/>
  <c r="W135" i="45"/>
  <c r="AA135" i="45"/>
  <c r="U135" i="45"/>
  <c r="Y135" i="45"/>
  <c r="AC135" i="45"/>
  <c r="U133" i="45"/>
  <c r="Y133" i="45"/>
  <c r="AC133" i="45"/>
  <c r="S133" i="45"/>
  <c r="W133" i="45"/>
  <c r="AA133" i="45"/>
  <c r="S131" i="45"/>
  <c r="W131" i="45"/>
  <c r="AA131" i="45"/>
  <c r="U131" i="45"/>
  <c r="Y131" i="45"/>
  <c r="AC131" i="45"/>
  <c r="R130" i="45"/>
  <c r="V130" i="45"/>
  <c r="Z130" i="45"/>
  <c r="AD130" i="45"/>
  <c r="S130" i="45"/>
  <c r="W130" i="45"/>
  <c r="AA130" i="45"/>
  <c r="T130" i="45"/>
  <c r="X130" i="45"/>
  <c r="AB130" i="45"/>
  <c r="R122" i="45"/>
  <c r="V122" i="45"/>
  <c r="Z122" i="45"/>
  <c r="AD122" i="45"/>
  <c r="S122" i="45"/>
  <c r="W122" i="45"/>
  <c r="AA122" i="45"/>
  <c r="T122" i="45"/>
  <c r="X122" i="45"/>
  <c r="AB122" i="45"/>
  <c r="AD100" i="45"/>
  <c r="T99" i="45"/>
  <c r="X99" i="45"/>
  <c r="AB99" i="45"/>
  <c r="S99" i="45"/>
  <c r="Y99" i="45"/>
  <c r="AD99" i="45"/>
  <c r="R99" i="45"/>
  <c r="Z99" i="45"/>
  <c r="U99" i="45"/>
  <c r="AA99" i="45"/>
  <c r="V99" i="45"/>
  <c r="AC99" i="45"/>
  <c r="R94" i="45"/>
  <c r="V94" i="45"/>
  <c r="Z94" i="45"/>
  <c r="AD94" i="45"/>
  <c r="S94" i="45"/>
  <c r="W94" i="45"/>
  <c r="AA94" i="45"/>
  <c r="T94" i="45"/>
  <c r="AB94" i="45"/>
  <c r="Y94" i="45"/>
  <c r="AC94" i="45"/>
  <c r="U94" i="45"/>
  <c r="R86" i="45"/>
  <c r="V86" i="45"/>
  <c r="Z86" i="45"/>
  <c r="AD86" i="45"/>
  <c r="S86" i="45"/>
  <c r="W86" i="45"/>
  <c r="AA86" i="45"/>
  <c r="X86" i="45"/>
  <c r="T86" i="45"/>
  <c r="AB86" i="45"/>
  <c r="U86" i="45"/>
  <c r="Y86" i="45"/>
  <c r="AC86" i="45"/>
  <c r="R186" i="45"/>
  <c r="V186" i="45"/>
  <c r="Z186" i="45"/>
  <c r="AD186" i="45"/>
  <c r="U185" i="45"/>
  <c r="Y185" i="45"/>
  <c r="AC185" i="45"/>
  <c r="R178" i="45"/>
  <c r="V178" i="45"/>
  <c r="Z178" i="45"/>
  <c r="AD178" i="45"/>
  <c r="U177" i="45"/>
  <c r="Y177" i="45"/>
  <c r="AC177" i="45"/>
  <c r="R170" i="45"/>
  <c r="V170" i="45"/>
  <c r="Z170" i="45"/>
  <c r="AD170" i="45"/>
  <c r="U169" i="45"/>
  <c r="Y169" i="45"/>
  <c r="AC169" i="45"/>
  <c r="U129" i="45"/>
  <c r="Y129" i="45"/>
  <c r="AC129" i="45"/>
  <c r="R129" i="45"/>
  <c r="V129" i="45"/>
  <c r="Z129" i="45"/>
  <c r="AD129" i="45"/>
  <c r="S129" i="45"/>
  <c r="W129" i="45"/>
  <c r="AA129" i="45"/>
  <c r="U121" i="45"/>
  <c r="Y121" i="45"/>
  <c r="AC121" i="45"/>
  <c r="R121" i="45"/>
  <c r="V121" i="45"/>
  <c r="Z121" i="45"/>
  <c r="AD121" i="45"/>
  <c r="S121" i="45"/>
  <c r="W121" i="45"/>
  <c r="AA121" i="45"/>
  <c r="S114" i="45"/>
  <c r="W114" i="45"/>
  <c r="AA114" i="45"/>
  <c r="T114" i="45"/>
  <c r="Y114" i="45"/>
  <c r="AD114" i="45"/>
  <c r="X114" i="45"/>
  <c r="R114" i="45"/>
  <c r="Z114" i="45"/>
  <c r="U114" i="45"/>
  <c r="AB114" i="45"/>
  <c r="U112" i="45"/>
  <c r="Y112" i="45"/>
  <c r="AC112" i="45"/>
  <c r="R112" i="45"/>
  <c r="W112" i="45"/>
  <c r="AB112" i="45"/>
  <c r="S112" i="45"/>
  <c r="Z112" i="45"/>
  <c r="T112" i="45"/>
  <c r="AA112" i="45"/>
  <c r="V112" i="45"/>
  <c r="AD112" i="45"/>
  <c r="S95" i="45"/>
  <c r="W95" i="45"/>
  <c r="AA95" i="45"/>
  <c r="T95" i="45"/>
  <c r="X95" i="45"/>
  <c r="AB95" i="45"/>
  <c r="R95" i="45"/>
  <c r="Z95" i="45"/>
  <c r="U95" i="45"/>
  <c r="AD95" i="45"/>
  <c r="V95" i="45"/>
  <c r="Y95" i="45"/>
  <c r="AB227" i="45"/>
  <c r="X227" i="45"/>
  <c r="AB223" i="45"/>
  <c r="X223" i="45"/>
  <c r="AB219" i="45"/>
  <c r="X219" i="45"/>
  <c r="AB215" i="45"/>
  <c r="X215" i="45"/>
  <c r="AB211" i="45"/>
  <c r="X211" i="45"/>
  <c r="AB207" i="45"/>
  <c r="X207" i="45"/>
  <c r="AB203" i="45"/>
  <c r="X203" i="45"/>
  <c r="AB199" i="45"/>
  <c r="X199" i="45"/>
  <c r="AB195" i="45"/>
  <c r="X195" i="45"/>
  <c r="AB191" i="45"/>
  <c r="X191" i="45"/>
  <c r="AA186" i="45"/>
  <c r="U186" i="45"/>
  <c r="Z185" i="45"/>
  <c r="T185" i="45"/>
  <c r="AD184" i="45"/>
  <c r="Y184" i="45"/>
  <c r="S184" i="45"/>
  <c r="T180" i="45"/>
  <c r="X180" i="45"/>
  <c r="AB180" i="45"/>
  <c r="AA178" i="45"/>
  <c r="U178" i="45"/>
  <c r="Z177" i="45"/>
  <c r="T177" i="45"/>
  <c r="AD176" i="45"/>
  <c r="Y176" i="45"/>
  <c r="S176" i="45"/>
  <c r="T172" i="45"/>
  <c r="X172" i="45"/>
  <c r="AB172" i="45"/>
  <c r="AA170" i="45"/>
  <c r="U170" i="45"/>
  <c r="Z169" i="45"/>
  <c r="T169" i="45"/>
  <c r="AB167" i="45"/>
  <c r="T167" i="45"/>
  <c r="AB165" i="45"/>
  <c r="T165" i="45"/>
  <c r="AB163" i="45"/>
  <c r="T163" i="45"/>
  <c r="AB161" i="45"/>
  <c r="T161" i="45"/>
  <c r="AB159" i="45"/>
  <c r="T159" i="45"/>
  <c r="AB157" i="45"/>
  <c r="T157" i="45"/>
  <c r="AB155" i="45"/>
  <c r="T155" i="45"/>
  <c r="AB153" i="45"/>
  <c r="T153" i="45"/>
  <c r="AB151" i="45"/>
  <c r="T151" i="45"/>
  <c r="AB149" i="45"/>
  <c r="T149" i="45"/>
  <c r="AB147" i="45"/>
  <c r="T147" i="45"/>
  <c r="AB145" i="45"/>
  <c r="T145" i="45"/>
  <c r="AB143" i="45"/>
  <c r="T143" i="45"/>
  <c r="AB141" i="45"/>
  <c r="T141" i="45"/>
  <c r="AB139" i="45"/>
  <c r="T139" i="45"/>
  <c r="AB137" i="45"/>
  <c r="T137" i="45"/>
  <c r="AB129" i="45"/>
  <c r="R126" i="45"/>
  <c r="V126" i="45"/>
  <c r="Z126" i="45"/>
  <c r="AD126" i="45"/>
  <c r="S126" i="45"/>
  <c r="W126" i="45"/>
  <c r="AA126" i="45"/>
  <c r="T126" i="45"/>
  <c r="X126" i="45"/>
  <c r="AB126" i="45"/>
  <c r="AB121" i="45"/>
  <c r="R105" i="45"/>
  <c r="V105" i="45"/>
  <c r="Z105" i="45"/>
  <c r="AD105" i="45"/>
  <c r="S105" i="45"/>
  <c r="X105" i="45"/>
  <c r="AC105" i="45"/>
  <c r="T105" i="45"/>
  <c r="AA105" i="45"/>
  <c r="U105" i="45"/>
  <c r="AB105" i="45"/>
  <c r="W105" i="45"/>
  <c r="U100" i="45"/>
  <c r="Y100" i="45"/>
  <c r="AC100" i="45"/>
  <c r="T100" i="45"/>
  <c r="Z100" i="45"/>
  <c r="R100" i="45"/>
  <c r="X100" i="45"/>
  <c r="S100" i="45"/>
  <c r="AA100" i="45"/>
  <c r="V100" i="45"/>
  <c r="AB100" i="45"/>
  <c r="U93" i="45"/>
  <c r="Y93" i="45"/>
  <c r="AC93" i="45"/>
  <c r="R93" i="45"/>
  <c r="V93" i="45"/>
  <c r="Z93" i="45"/>
  <c r="AD93" i="45"/>
  <c r="S93" i="45"/>
  <c r="AA93" i="45"/>
  <c r="T93" i="45"/>
  <c r="W93" i="45"/>
  <c r="X93" i="45"/>
  <c r="S91" i="45"/>
  <c r="W91" i="45"/>
  <c r="AA91" i="45"/>
  <c r="T91" i="45"/>
  <c r="X91" i="45"/>
  <c r="AB91" i="45"/>
  <c r="R91" i="45"/>
  <c r="Z91" i="45"/>
  <c r="U91" i="45"/>
  <c r="AD91" i="45"/>
  <c r="V91" i="45"/>
  <c r="Y91" i="45"/>
  <c r="S110" i="45"/>
  <c r="W110" i="45"/>
  <c r="AA110" i="45"/>
  <c r="V110" i="45"/>
  <c r="AB110" i="45"/>
  <c r="R109" i="45"/>
  <c r="V109" i="45"/>
  <c r="Z109" i="45"/>
  <c r="AD109" i="45"/>
  <c r="U109" i="45"/>
  <c r="AA109" i="45"/>
  <c r="U104" i="45"/>
  <c r="Y104" i="45"/>
  <c r="AC104" i="45"/>
  <c r="R104" i="45"/>
  <c r="W104" i="45"/>
  <c r="AB104" i="45"/>
  <c r="S98" i="45"/>
  <c r="W98" i="45"/>
  <c r="AA98" i="45"/>
  <c r="T98" i="45"/>
  <c r="Y98" i="45"/>
  <c r="AD98" i="45"/>
  <c r="R97" i="45"/>
  <c r="V97" i="45"/>
  <c r="Z97" i="45"/>
  <c r="AD97" i="45"/>
  <c r="S97" i="45"/>
  <c r="X97" i="45"/>
  <c r="AC97" i="45"/>
  <c r="AB127" i="45"/>
  <c r="X127" i="45"/>
  <c r="T127" i="45"/>
  <c r="AB123" i="45"/>
  <c r="X123" i="45"/>
  <c r="T123" i="45"/>
  <c r="AB119" i="45"/>
  <c r="X119" i="45"/>
  <c r="T119" i="45"/>
  <c r="T118" i="45"/>
  <c r="X118" i="45"/>
  <c r="U116" i="45"/>
  <c r="Y116" i="45"/>
  <c r="AC116" i="45"/>
  <c r="T116" i="45"/>
  <c r="Z116" i="45"/>
  <c r="T115" i="45"/>
  <c r="X115" i="45"/>
  <c r="AB115" i="45"/>
  <c r="S115" i="45"/>
  <c r="Y115" i="45"/>
  <c r="AD115" i="45"/>
  <c r="AC110" i="45"/>
  <c r="U110" i="45"/>
  <c r="AC109" i="45"/>
  <c r="W109" i="45"/>
  <c r="AD104" i="45"/>
  <c r="V104" i="45"/>
  <c r="S102" i="45"/>
  <c r="W102" i="45"/>
  <c r="AA102" i="45"/>
  <c r="V102" i="45"/>
  <c r="AB102" i="45"/>
  <c r="R101" i="45"/>
  <c r="V101" i="45"/>
  <c r="Z101" i="45"/>
  <c r="AD101" i="45"/>
  <c r="U101" i="45"/>
  <c r="AA101" i="45"/>
  <c r="AC98" i="45"/>
  <c r="V98" i="45"/>
  <c r="W97" i="45"/>
  <c r="U96" i="45"/>
  <c r="Y96" i="45"/>
  <c r="AC96" i="45"/>
  <c r="R96" i="45"/>
  <c r="W96" i="45"/>
  <c r="AB96" i="45"/>
  <c r="T92" i="45"/>
  <c r="X92" i="45"/>
  <c r="AB92" i="45"/>
  <c r="U92" i="45"/>
  <c r="Y92" i="45"/>
  <c r="AC92" i="45"/>
  <c r="R92" i="45"/>
  <c r="Z92" i="45"/>
  <c r="R90" i="45"/>
  <c r="V90" i="45"/>
  <c r="Z90" i="45"/>
  <c r="AD90" i="45"/>
  <c r="S90" i="45"/>
  <c r="W90" i="45"/>
  <c r="AA90" i="45"/>
  <c r="T90" i="45"/>
  <c r="AB90" i="45"/>
  <c r="U47" i="45"/>
  <c r="Y47" i="45"/>
  <c r="AC47" i="45"/>
  <c r="R47" i="45"/>
  <c r="V47" i="45"/>
  <c r="Z47" i="45"/>
  <c r="AD47" i="45"/>
  <c r="S47" i="45"/>
  <c r="W47" i="45"/>
  <c r="AA47" i="45"/>
  <c r="T47" i="45"/>
  <c r="X47" i="45"/>
  <c r="AB47" i="45"/>
  <c r="AB128" i="45"/>
  <c r="X128" i="45"/>
  <c r="AA127" i="45"/>
  <c r="W127" i="45"/>
  <c r="AB124" i="45"/>
  <c r="X124" i="45"/>
  <c r="AA123" i="45"/>
  <c r="W123" i="45"/>
  <c r="AB120" i="45"/>
  <c r="X120" i="45"/>
  <c r="AA119" i="45"/>
  <c r="W119" i="45"/>
  <c r="AD118" i="45"/>
  <c r="Z118" i="45"/>
  <c r="U118" i="45"/>
  <c r="AB116" i="45"/>
  <c r="V116" i="45"/>
  <c r="AC115" i="45"/>
  <c r="V115" i="45"/>
  <c r="Z110" i="45"/>
  <c r="T110" i="45"/>
  <c r="AB109" i="45"/>
  <c r="T109" i="45"/>
  <c r="U108" i="45"/>
  <c r="Y108" i="45"/>
  <c r="AC108" i="45"/>
  <c r="T108" i="45"/>
  <c r="Z108" i="45"/>
  <c r="T107" i="45"/>
  <c r="X107" i="45"/>
  <c r="AB107" i="45"/>
  <c r="S107" i="45"/>
  <c r="Y107" i="45"/>
  <c r="AD107" i="45"/>
  <c r="AA104" i="45"/>
  <c r="T104" i="45"/>
  <c r="AC102" i="45"/>
  <c r="U102" i="45"/>
  <c r="AB98" i="45"/>
  <c r="U98" i="45"/>
  <c r="AB97" i="45"/>
  <c r="U97" i="45"/>
  <c r="U89" i="45"/>
  <c r="Y89" i="45"/>
  <c r="AC89" i="45"/>
  <c r="R89" i="45"/>
  <c r="V89" i="45"/>
  <c r="Z89" i="45"/>
  <c r="AD89" i="45"/>
  <c r="W89" i="45"/>
  <c r="S89" i="45"/>
  <c r="AA89" i="45"/>
  <c r="T88" i="45"/>
  <c r="X88" i="45"/>
  <c r="AB88" i="45"/>
  <c r="U88" i="45"/>
  <c r="Y88" i="45"/>
  <c r="AC88" i="45"/>
  <c r="V88" i="45"/>
  <c r="AD88" i="45"/>
  <c r="R88" i="45"/>
  <c r="Z88" i="45"/>
  <c r="S87" i="45"/>
  <c r="W87" i="45"/>
  <c r="AA87" i="45"/>
  <c r="T87" i="45"/>
  <c r="X87" i="45"/>
  <c r="AB87" i="45"/>
  <c r="V87" i="45"/>
  <c r="AD87" i="45"/>
  <c r="R87" i="45"/>
  <c r="Z87" i="45"/>
  <c r="R84" i="45"/>
  <c r="V84" i="45"/>
  <c r="Z84" i="45"/>
  <c r="AD84" i="45"/>
  <c r="S84" i="45"/>
  <c r="X84" i="45"/>
  <c r="AC84" i="45"/>
  <c r="T84" i="45"/>
  <c r="Y84" i="45"/>
  <c r="AB84" i="45"/>
  <c r="W84" i="45"/>
  <c r="T111" i="45"/>
  <c r="X111" i="45"/>
  <c r="AB111" i="45"/>
  <c r="T103" i="45"/>
  <c r="X103" i="45"/>
  <c r="AB103" i="45"/>
  <c r="S85" i="45"/>
  <c r="W85" i="45"/>
  <c r="T85" i="45"/>
  <c r="Y85" i="45"/>
  <c r="AC85" i="45"/>
  <c r="U85" i="45"/>
  <c r="Z85" i="45"/>
  <c r="AD85" i="45"/>
  <c r="U83" i="45"/>
  <c r="Y83" i="45"/>
  <c r="AC83" i="45"/>
  <c r="R83" i="45"/>
  <c r="W83" i="45"/>
  <c r="AB83" i="45"/>
  <c r="S83" i="45"/>
  <c r="X83" i="45"/>
  <c r="AD83" i="45"/>
  <c r="R52" i="45"/>
  <c r="V52" i="45"/>
  <c r="Z52" i="45"/>
  <c r="AD52" i="45"/>
  <c r="S52" i="45"/>
  <c r="W52" i="45"/>
  <c r="AA52" i="45"/>
  <c r="Y52" i="45"/>
  <c r="T52" i="45"/>
  <c r="AB52" i="45"/>
  <c r="R80" i="45"/>
  <c r="V80" i="45"/>
  <c r="Z80" i="45"/>
  <c r="AD80" i="45"/>
  <c r="S80" i="45"/>
  <c r="W80" i="45"/>
  <c r="AA80" i="45"/>
  <c r="Y80" i="45"/>
  <c r="T80" i="45"/>
  <c r="AB80" i="45"/>
  <c r="R76" i="45"/>
  <c r="V76" i="45"/>
  <c r="Z76" i="45"/>
  <c r="AD76" i="45"/>
  <c r="S76" i="45"/>
  <c r="W76" i="45"/>
  <c r="AA76" i="45"/>
  <c r="Y76" i="45"/>
  <c r="T76" i="45"/>
  <c r="AB76" i="45"/>
  <c r="R72" i="45"/>
  <c r="V72" i="45"/>
  <c r="Z72" i="45"/>
  <c r="AD72" i="45"/>
  <c r="S72" i="45"/>
  <c r="W72" i="45"/>
  <c r="AA72" i="45"/>
  <c r="Y72" i="45"/>
  <c r="T72" i="45"/>
  <c r="AB72" i="45"/>
  <c r="R68" i="45"/>
  <c r="V68" i="45"/>
  <c r="Z68" i="45"/>
  <c r="AD68" i="45"/>
  <c r="S68" i="45"/>
  <c r="W68" i="45"/>
  <c r="AA68" i="45"/>
  <c r="Y68" i="45"/>
  <c r="T68" i="45"/>
  <c r="AB68" i="45"/>
  <c r="R64" i="45"/>
  <c r="V64" i="45"/>
  <c r="Z64" i="45"/>
  <c r="AD64" i="45"/>
  <c r="S64" i="45"/>
  <c r="W64" i="45"/>
  <c r="AA64" i="45"/>
  <c r="Y64" i="45"/>
  <c r="T64" i="45"/>
  <c r="AB64" i="45"/>
  <c r="R60" i="45"/>
  <c r="V60" i="45"/>
  <c r="Z60" i="45"/>
  <c r="AD60" i="45"/>
  <c r="S60" i="45"/>
  <c r="W60" i="45"/>
  <c r="AA60" i="45"/>
  <c r="Y60" i="45"/>
  <c r="T60" i="45"/>
  <c r="AB60" i="45"/>
  <c r="R56" i="45"/>
  <c r="V56" i="45"/>
  <c r="Z56" i="45"/>
  <c r="AD56" i="45"/>
  <c r="S56" i="45"/>
  <c r="W56" i="45"/>
  <c r="AA56" i="45"/>
  <c r="Y56" i="45"/>
  <c r="T56" i="45"/>
  <c r="AB56" i="45"/>
  <c r="X52" i="45"/>
  <c r="R44" i="45"/>
  <c r="V44" i="45"/>
  <c r="Z44" i="45"/>
  <c r="AD44" i="45"/>
  <c r="S44" i="45"/>
  <c r="W44" i="45"/>
  <c r="AA44" i="45"/>
  <c r="T44" i="45"/>
  <c r="X44" i="45"/>
  <c r="AB44" i="45"/>
  <c r="U42" i="45"/>
  <c r="Y42" i="45"/>
  <c r="R42" i="45"/>
  <c r="W42" i="45"/>
  <c r="AB42" i="45"/>
  <c r="S42" i="45"/>
  <c r="X42" i="45"/>
  <c r="AC42" i="45"/>
  <c r="T42" i="45"/>
  <c r="Z42" i="45"/>
  <c r="AD42" i="45"/>
  <c r="T34" i="45"/>
  <c r="X34" i="45"/>
  <c r="AB34" i="45"/>
  <c r="U34" i="45"/>
  <c r="Y34" i="45"/>
  <c r="AC34" i="45"/>
  <c r="R34" i="45"/>
  <c r="V34" i="45"/>
  <c r="Z34" i="45"/>
  <c r="AD34" i="45"/>
  <c r="S34" i="45"/>
  <c r="W34" i="45"/>
  <c r="AA34" i="45"/>
  <c r="AC82" i="45"/>
  <c r="W82" i="45"/>
  <c r="AC81" i="45"/>
  <c r="X81" i="45"/>
  <c r="AA79" i="45"/>
  <c r="Z77" i="45"/>
  <c r="AA75" i="45"/>
  <c r="Z73" i="45"/>
  <c r="AA71" i="45"/>
  <c r="Z69" i="45"/>
  <c r="AA67" i="45"/>
  <c r="Z65" i="45"/>
  <c r="AA63" i="45"/>
  <c r="Z61" i="45"/>
  <c r="AA59" i="45"/>
  <c r="Z57" i="45"/>
  <c r="AA55" i="45"/>
  <c r="AC44" i="45"/>
  <c r="U43" i="45"/>
  <c r="Y43" i="45"/>
  <c r="AC43" i="45"/>
  <c r="R43" i="45"/>
  <c r="V43" i="45"/>
  <c r="Z43" i="45"/>
  <c r="AD43" i="45"/>
  <c r="S43" i="45"/>
  <c r="W43" i="45"/>
  <c r="AA43" i="45"/>
  <c r="T82" i="45"/>
  <c r="X82" i="45"/>
  <c r="AB82" i="45"/>
  <c r="S81" i="45"/>
  <c r="W81" i="45"/>
  <c r="AA81" i="45"/>
  <c r="U79" i="45"/>
  <c r="Y79" i="45"/>
  <c r="AC79" i="45"/>
  <c r="R79" i="45"/>
  <c r="V79" i="45"/>
  <c r="Z79" i="45"/>
  <c r="AD79" i="45"/>
  <c r="S77" i="45"/>
  <c r="W77" i="45"/>
  <c r="AA77" i="45"/>
  <c r="T77" i="45"/>
  <c r="X77" i="45"/>
  <c r="AB77" i="45"/>
  <c r="U75" i="45"/>
  <c r="Y75" i="45"/>
  <c r="AC75" i="45"/>
  <c r="R75" i="45"/>
  <c r="V75" i="45"/>
  <c r="Z75" i="45"/>
  <c r="AD75" i="45"/>
  <c r="S73" i="45"/>
  <c r="W73" i="45"/>
  <c r="AA73" i="45"/>
  <c r="T73" i="45"/>
  <c r="X73" i="45"/>
  <c r="AB73" i="45"/>
  <c r="U71" i="45"/>
  <c r="Y71" i="45"/>
  <c r="AC71" i="45"/>
  <c r="R71" i="45"/>
  <c r="V71" i="45"/>
  <c r="Z71" i="45"/>
  <c r="AD71" i="45"/>
  <c r="S69" i="45"/>
  <c r="W69" i="45"/>
  <c r="AA69" i="45"/>
  <c r="T69" i="45"/>
  <c r="X69" i="45"/>
  <c r="AB69" i="45"/>
  <c r="U67" i="45"/>
  <c r="Y67" i="45"/>
  <c r="AC67" i="45"/>
  <c r="R67" i="45"/>
  <c r="V67" i="45"/>
  <c r="Z67" i="45"/>
  <c r="AD67" i="45"/>
  <c r="S65" i="45"/>
  <c r="W65" i="45"/>
  <c r="AA65" i="45"/>
  <c r="T65" i="45"/>
  <c r="X65" i="45"/>
  <c r="AB65" i="45"/>
  <c r="U63" i="45"/>
  <c r="Y63" i="45"/>
  <c r="AC63" i="45"/>
  <c r="R63" i="45"/>
  <c r="V63" i="45"/>
  <c r="Z63" i="45"/>
  <c r="AD63" i="45"/>
  <c r="S61" i="45"/>
  <c r="W61" i="45"/>
  <c r="AA61" i="45"/>
  <c r="T61" i="45"/>
  <c r="X61" i="45"/>
  <c r="AB61" i="45"/>
  <c r="U59" i="45"/>
  <c r="Y59" i="45"/>
  <c r="AC59" i="45"/>
  <c r="R59" i="45"/>
  <c r="V59" i="45"/>
  <c r="Z59" i="45"/>
  <c r="AD59" i="45"/>
  <c r="S57" i="45"/>
  <c r="W57" i="45"/>
  <c r="AA57" i="45"/>
  <c r="T57" i="45"/>
  <c r="X57" i="45"/>
  <c r="AB57" i="45"/>
  <c r="U55" i="45"/>
  <c r="Y55" i="45"/>
  <c r="AC55" i="45"/>
  <c r="R55" i="45"/>
  <c r="V55" i="45"/>
  <c r="Z55" i="45"/>
  <c r="AD55" i="45"/>
  <c r="S53" i="45"/>
  <c r="W53" i="45"/>
  <c r="AA53" i="45"/>
  <c r="T53" i="45"/>
  <c r="X53" i="45"/>
  <c r="AB53" i="45"/>
  <c r="U51" i="45"/>
  <c r="Y51" i="45"/>
  <c r="AC51" i="45"/>
  <c r="R51" i="45"/>
  <c r="V51" i="45"/>
  <c r="Z51" i="45"/>
  <c r="AD51" i="45"/>
  <c r="S49" i="45"/>
  <c r="W49" i="45"/>
  <c r="AA49" i="45"/>
  <c r="T49" i="45"/>
  <c r="X49" i="45"/>
  <c r="AB49" i="45"/>
  <c r="R48" i="45"/>
  <c r="V48" i="45"/>
  <c r="Z48" i="45"/>
  <c r="AD48" i="45"/>
  <c r="S48" i="45"/>
  <c r="W48" i="45"/>
  <c r="AA48" i="45"/>
  <c r="Y44" i="45"/>
  <c r="AB43" i="45"/>
  <c r="AA42" i="45"/>
  <c r="T37" i="45"/>
  <c r="X37" i="45"/>
  <c r="AB37" i="45"/>
  <c r="R32" i="45"/>
  <c r="V32" i="45"/>
  <c r="Z32" i="45"/>
  <c r="AD32" i="45"/>
  <c r="S32" i="45"/>
  <c r="W32" i="45"/>
  <c r="AA32" i="45"/>
  <c r="T32" i="45"/>
  <c r="X32" i="45"/>
  <c r="AB32" i="45"/>
  <c r="AB45" i="45"/>
  <c r="X45" i="45"/>
  <c r="T45" i="45"/>
  <c r="R39" i="45"/>
  <c r="V39" i="45"/>
  <c r="Z39" i="45"/>
  <c r="AD39" i="45"/>
  <c r="U38" i="45"/>
  <c r="Y38" i="45"/>
  <c r="AC38" i="45"/>
  <c r="Z37" i="45"/>
  <c r="U37" i="45"/>
  <c r="AC32" i="45"/>
  <c r="U31" i="45"/>
  <c r="Y31" i="45"/>
  <c r="AC31" i="45"/>
  <c r="R31" i="45"/>
  <c r="V31" i="45"/>
  <c r="Z31" i="45"/>
  <c r="AD31" i="45"/>
  <c r="S31" i="45"/>
  <c r="W31" i="45"/>
  <c r="AA31" i="45"/>
  <c r="T30" i="45"/>
  <c r="X30" i="45"/>
  <c r="AB30" i="45"/>
  <c r="U30" i="45"/>
  <c r="Y30" i="45"/>
  <c r="AC30" i="45"/>
  <c r="R30" i="45"/>
  <c r="V30" i="45"/>
  <c r="Z30" i="45"/>
  <c r="AD30" i="45"/>
  <c r="S26" i="45"/>
  <c r="W26" i="45"/>
  <c r="AA26" i="45"/>
  <c r="U26" i="45"/>
  <c r="Z26" i="45"/>
  <c r="V26" i="45"/>
  <c r="AB26" i="45"/>
  <c r="R26" i="45"/>
  <c r="X26" i="45"/>
  <c r="AC26" i="45"/>
  <c r="T23" i="45"/>
  <c r="X23" i="45"/>
  <c r="AB23" i="45"/>
  <c r="R23" i="45"/>
  <c r="W23" i="45"/>
  <c r="AC23" i="45"/>
  <c r="S23" i="45"/>
  <c r="Y23" i="45"/>
  <c r="AD23" i="45"/>
  <c r="U23" i="45"/>
  <c r="Z23" i="45"/>
  <c r="S22" i="45"/>
  <c r="W22" i="45"/>
  <c r="AA22" i="45"/>
  <c r="R22" i="45"/>
  <c r="X22" i="45"/>
  <c r="AC22" i="45"/>
  <c r="T22" i="45"/>
  <c r="Y22" i="45"/>
  <c r="AD22" i="45"/>
  <c r="U22" i="45"/>
  <c r="Z22" i="45"/>
  <c r="R21" i="45"/>
  <c r="V21" i="45"/>
  <c r="Z21" i="45"/>
  <c r="AD21" i="45"/>
  <c r="W21" i="45"/>
  <c r="AB21" i="45"/>
  <c r="S21" i="45"/>
  <c r="X21" i="45"/>
  <c r="AC21" i="45"/>
  <c r="T21" i="45"/>
  <c r="Y21" i="45"/>
  <c r="S10" i="45"/>
  <c r="W10" i="45"/>
  <c r="AA10" i="45"/>
  <c r="U10" i="45"/>
  <c r="Y10" i="45"/>
  <c r="AC10" i="45"/>
  <c r="R10" i="45"/>
  <c r="V10" i="45"/>
  <c r="Z10" i="45"/>
  <c r="AD10" i="45"/>
  <c r="T10" i="45"/>
  <c r="X10" i="45"/>
  <c r="AB10" i="45"/>
  <c r="AB78" i="45"/>
  <c r="X78" i="45"/>
  <c r="AB74" i="45"/>
  <c r="X74" i="45"/>
  <c r="AB70" i="45"/>
  <c r="X70" i="45"/>
  <c r="AB66" i="45"/>
  <c r="X66" i="45"/>
  <c r="AB62" i="45"/>
  <c r="X62" i="45"/>
  <c r="AB58" i="45"/>
  <c r="X58" i="45"/>
  <c r="AB54" i="45"/>
  <c r="X54" i="45"/>
  <c r="AB50" i="45"/>
  <c r="X50" i="45"/>
  <c r="AB46" i="45"/>
  <c r="X46" i="45"/>
  <c r="AA45" i="45"/>
  <c r="W45" i="45"/>
  <c r="T41" i="45"/>
  <c r="X41" i="45"/>
  <c r="AB41" i="45"/>
  <c r="AA39" i="45"/>
  <c r="U39" i="45"/>
  <c r="Z38" i="45"/>
  <c r="T38" i="45"/>
  <c r="AD37" i="45"/>
  <c r="Y37" i="45"/>
  <c r="S37" i="45"/>
  <c r="R36" i="45"/>
  <c r="V36" i="45"/>
  <c r="S36" i="45"/>
  <c r="W36" i="45"/>
  <c r="AA36" i="45"/>
  <c r="Y32" i="45"/>
  <c r="AB31" i="45"/>
  <c r="AA30" i="45"/>
  <c r="R28" i="45"/>
  <c r="V28" i="45"/>
  <c r="Z28" i="45"/>
  <c r="AD28" i="45"/>
  <c r="S28" i="45"/>
  <c r="W28" i="45"/>
  <c r="AA28" i="45"/>
  <c r="T28" i="45"/>
  <c r="X28" i="45"/>
  <c r="AB28" i="45"/>
  <c r="AD26" i="45"/>
  <c r="S18" i="45"/>
  <c r="W18" i="45"/>
  <c r="AA18" i="45"/>
  <c r="U18" i="45"/>
  <c r="Z18" i="45"/>
  <c r="V18" i="45"/>
  <c r="AB18" i="45"/>
  <c r="R18" i="45"/>
  <c r="X18" i="45"/>
  <c r="AC18" i="45"/>
  <c r="R9" i="45"/>
  <c r="V9" i="45"/>
  <c r="Z9" i="45"/>
  <c r="AD9" i="45"/>
  <c r="T9" i="45"/>
  <c r="X9" i="45"/>
  <c r="AB9" i="45"/>
  <c r="U9" i="45"/>
  <c r="Y9" i="45"/>
  <c r="AC9" i="45"/>
  <c r="S9" i="45"/>
  <c r="W9" i="45"/>
  <c r="AA9" i="45"/>
  <c r="R25" i="45"/>
  <c r="V25" i="45"/>
  <c r="Z25" i="45"/>
  <c r="AD25" i="45"/>
  <c r="U24" i="45"/>
  <c r="Y24" i="45"/>
  <c r="AC24" i="45"/>
  <c r="AD20" i="45"/>
  <c r="X20" i="45"/>
  <c r="S20" i="45"/>
  <c r="R17" i="45"/>
  <c r="V17" i="45"/>
  <c r="Z17" i="45"/>
  <c r="AD17" i="45"/>
  <c r="U16" i="45"/>
  <c r="Y16" i="45"/>
  <c r="AC16" i="45"/>
  <c r="S16" i="45"/>
  <c r="W16" i="45"/>
  <c r="AA16" i="45"/>
  <c r="T16" i="45"/>
  <c r="T15" i="45"/>
  <c r="X15" i="45"/>
  <c r="AB15" i="45"/>
  <c r="R15" i="45"/>
  <c r="V15" i="45"/>
  <c r="Z15" i="45"/>
  <c r="AD15" i="45"/>
  <c r="S15" i="45"/>
  <c r="W15" i="45"/>
  <c r="AA15" i="45"/>
  <c r="U8" i="45"/>
  <c r="Y8" i="45"/>
  <c r="AC8" i="45"/>
  <c r="S8" i="45"/>
  <c r="W8" i="45"/>
  <c r="AA8" i="45"/>
  <c r="T8" i="45"/>
  <c r="X8" i="45"/>
  <c r="AB8" i="45"/>
  <c r="T7" i="45"/>
  <c r="X7" i="45"/>
  <c r="AB7" i="45"/>
  <c r="R7" i="45"/>
  <c r="V7" i="45"/>
  <c r="Z7" i="45"/>
  <c r="AD7" i="45"/>
  <c r="S7" i="45"/>
  <c r="W7" i="45"/>
  <c r="AA7" i="45"/>
  <c r="AB33" i="45"/>
  <c r="X33" i="45"/>
  <c r="T33" i="45"/>
  <c r="AB29" i="45"/>
  <c r="X29" i="45"/>
  <c r="T29" i="45"/>
  <c r="AA25" i="45"/>
  <c r="U25" i="45"/>
  <c r="Z24" i="45"/>
  <c r="T24" i="45"/>
  <c r="AB20" i="45"/>
  <c r="W20" i="45"/>
  <c r="T19" i="45"/>
  <c r="X19" i="45"/>
  <c r="AB19" i="45"/>
  <c r="AA17" i="45"/>
  <c r="U17" i="45"/>
  <c r="X16" i="45"/>
  <c r="AC15" i="45"/>
  <c r="S14" i="45"/>
  <c r="W14" i="45"/>
  <c r="AA14" i="45"/>
  <c r="U14" i="45"/>
  <c r="Y14" i="45"/>
  <c r="AC14" i="45"/>
  <c r="R14" i="45"/>
  <c r="V14" i="45"/>
  <c r="Z14" i="45"/>
  <c r="AD14" i="45"/>
  <c r="R13" i="45"/>
  <c r="V13" i="45"/>
  <c r="Z13" i="45"/>
  <c r="AD13" i="45"/>
  <c r="T13" i="45"/>
  <c r="X13" i="45"/>
  <c r="AB13" i="45"/>
  <c r="U13" i="45"/>
  <c r="Y13" i="45"/>
  <c r="AC13" i="45"/>
  <c r="Z8" i="45"/>
  <c r="AC7" i="45"/>
  <c r="S6" i="45"/>
  <c r="W6" i="45"/>
  <c r="AA6" i="45"/>
  <c r="U6" i="45"/>
  <c r="Y6" i="45"/>
  <c r="AC6" i="45"/>
  <c r="R6" i="45"/>
  <c r="V6" i="45"/>
  <c r="Z6" i="45"/>
  <c r="AD6" i="45"/>
  <c r="R5" i="45"/>
  <c r="V5" i="45"/>
  <c r="Z5" i="45"/>
  <c r="AD5" i="45"/>
  <c r="T5" i="45"/>
  <c r="X5" i="45"/>
  <c r="AB5" i="45"/>
  <c r="U5" i="45"/>
  <c r="Y5" i="45"/>
  <c r="AC5" i="45"/>
  <c r="AA33" i="45"/>
  <c r="W33" i="45"/>
  <c r="AA29" i="45"/>
  <c r="W29" i="45"/>
  <c r="Y25" i="45"/>
  <c r="T25" i="45"/>
  <c r="AD24" i="45"/>
  <c r="X24" i="45"/>
  <c r="S24" i="45"/>
  <c r="U20" i="45"/>
  <c r="Y20" i="45"/>
  <c r="AC20" i="45"/>
  <c r="Y17" i="45"/>
  <c r="T17" i="45"/>
  <c r="AD16" i="45"/>
  <c r="V16" i="45"/>
  <c r="Y15" i="45"/>
  <c r="AB14" i="45"/>
  <c r="AA13" i="45"/>
  <c r="U12" i="45"/>
  <c r="Y12" i="45"/>
  <c r="AC12" i="45"/>
  <c r="S12" i="45"/>
  <c r="W12" i="45"/>
  <c r="AA12" i="45"/>
  <c r="T12" i="45"/>
  <c r="X12" i="45"/>
  <c r="AB12" i="45"/>
  <c r="T11" i="45"/>
  <c r="X11" i="45"/>
  <c r="AB11" i="45"/>
  <c r="R11" i="45"/>
  <c r="V11" i="45"/>
  <c r="Z11" i="45"/>
  <c r="AD11" i="45"/>
  <c r="S11" i="45"/>
  <c r="W11" i="45"/>
  <c r="AA11" i="45"/>
  <c r="V8" i="45"/>
  <c r="Y7" i="45"/>
  <c r="AB6" i="45"/>
  <c r="U4" i="45"/>
  <c r="Y4" i="45"/>
  <c r="AC4" i="45"/>
  <c r="S4" i="45"/>
  <c r="W4" i="45"/>
  <c r="AA4" i="45"/>
  <c r="T4" i="45"/>
  <c r="X4" i="45"/>
  <c r="AB4" i="45"/>
  <c r="T3" i="45"/>
  <c r="X3" i="45"/>
  <c r="AB3" i="45"/>
  <c r="R3" i="45"/>
  <c r="V3" i="45"/>
  <c r="Z3" i="45"/>
  <c r="AD3" i="45"/>
  <c r="S3" i="45"/>
  <c r="W3" i="45"/>
  <c r="AA3" i="45"/>
  <c r="W1003" i="45" l="1"/>
  <c r="Y1003" i="45"/>
  <c r="AD1003" i="45"/>
  <c r="AB1003" i="45"/>
  <c r="T1003" i="45"/>
  <c r="V1003" i="45"/>
  <c r="S1003" i="45"/>
  <c r="R1003" i="45"/>
  <c r="U1003" i="45"/>
  <c r="AA1003" i="45"/>
  <c r="Z1003" i="45"/>
  <c r="X1003" i="45"/>
  <c r="AC1003" i="45"/>
  <c r="D16" i="25"/>
  <c r="E16" i="25"/>
  <c r="F16" i="25"/>
  <c r="G16" i="25"/>
  <c r="H16" i="25"/>
  <c r="I16" i="25"/>
  <c r="J16" i="25"/>
  <c r="K16" i="25"/>
  <c r="L16" i="25"/>
  <c r="M16" i="25"/>
  <c r="M19" i="25" l="1"/>
  <c r="L19" i="25"/>
  <c r="K19" i="25"/>
  <c r="J19" i="25"/>
  <c r="I19" i="25"/>
  <c r="H19" i="25"/>
  <c r="G19" i="25"/>
  <c r="F19" i="25"/>
  <c r="E19" i="25"/>
  <c r="D19" i="25"/>
  <c r="C19" i="25"/>
  <c r="C16" i="25"/>
  <c r="E334" i="23"/>
  <c r="F334" i="23"/>
  <c r="G334" i="23"/>
  <c r="H334" i="23"/>
  <c r="I334" i="23"/>
  <c r="J334" i="23"/>
  <c r="K334" i="23"/>
  <c r="E335" i="23"/>
  <c r="F335" i="23"/>
  <c r="G335" i="23"/>
  <c r="H335" i="23"/>
  <c r="I335" i="23"/>
  <c r="J335" i="23"/>
  <c r="K335" i="23"/>
  <c r="E336" i="23"/>
  <c r="F336" i="23"/>
  <c r="G336" i="23"/>
  <c r="H336" i="23"/>
  <c r="I336" i="23"/>
  <c r="J336" i="23"/>
  <c r="K336" i="23"/>
  <c r="E337" i="23"/>
  <c r="F337" i="23"/>
  <c r="G337" i="23"/>
  <c r="H337" i="23"/>
  <c r="I337" i="23"/>
  <c r="J337" i="23"/>
  <c r="K337" i="23"/>
  <c r="E338" i="23"/>
  <c r="F338" i="23"/>
  <c r="G338" i="23"/>
  <c r="H338" i="23"/>
  <c r="I338" i="23"/>
  <c r="J338" i="23"/>
  <c r="K338" i="23"/>
  <c r="E339" i="23"/>
  <c r="F339" i="23"/>
  <c r="G339" i="23"/>
  <c r="H339" i="23"/>
  <c r="I339" i="23"/>
  <c r="J339" i="23"/>
  <c r="K339" i="23"/>
  <c r="E340" i="23"/>
  <c r="F340" i="23"/>
  <c r="G340" i="23"/>
  <c r="H340" i="23"/>
  <c r="I340" i="23"/>
  <c r="J340" i="23"/>
  <c r="K340" i="23"/>
  <c r="E341" i="23"/>
  <c r="F341" i="23"/>
  <c r="G341" i="23"/>
  <c r="H341" i="23"/>
  <c r="I341" i="23"/>
  <c r="J341" i="23"/>
  <c r="K341" i="23"/>
  <c r="E342" i="23"/>
  <c r="F342" i="23"/>
  <c r="G342" i="23"/>
  <c r="H342" i="23"/>
  <c r="I342" i="23"/>
  <c r="J342" i="23"/>
  <c r="K342" i="23"/>
  <c r="E343" i="23"/>
  <c r="F343" i="23"/>
  <c r="G343" i="23"/>
  <c r="H343" i="23"/>
  <c r="I343" i="23"/>
  <c r="J343" i="23"/>
  <c r="K343" i="23"/>
  <c r="E344" i="23"/>
  <c r="F344" i="23"/>
  <c r="G344" i="23"/>
  <c r="H344" i="23"/>
  <c r="I344" i="23"/>
  <c r="J344" i="23"/>
  <c r="K344" i="23"/>
  <c r="E345" i="23"/>
  <c r="F345" i="23"/>
  <c r="G345" i="23"/>
  <c r="H345" i="23"/>
  <c r="I345" i="23"/>
  <c r="J345" i="23"/>
  <c r="K345" i="23"/>
  <c r="E346" i="23"/>
  <c r="F346" i="23"/>
  <c r="G346" i="23"/>
  <c r="H346" i="23"/>
  <c r="I346" i="23"/>
  <c r="J346" i="23"/>
  <c r="K346" i="23"/>
  <c r="E347" i="23"/>
  <c r="F347" i="23"/>
  <c r="G347" i="23"/>
  <c r="H347" i="23"/>
  <c r="I347" i="23"/>
  <c r="J347" i="23"/>
  <c r="K347" i="23"/>
  <c r="E348" i="23"/>
  <c r="F348" i="23"/>
  <c r="G348" i="23"/>
  <c r="H348" i="23"/>
  <c r="I348" i="23"/>
  <c r="J348" i="23"/>
  <c r="K348" i="23"/>
  <c r="E349" i="23"/>
  <c r="F349" i="23"/>
  <c r="G349" i="23"/>
  <c r="H349" i="23"/>
  <c r="I349" i="23"/>
  <c r="J349" i="23"/>
  <c r="K349" i="23"/>
  <c r="E350" i="23"/>
  <c r="F350" i="23"/>
  <c r="G350" i="23"/>
  <c r="H350" i="23"/>
  <c r="I350" i="23"/>
  <c r="J350" i="23"/>
  <c r="K350" i="23"/>
  <c r="E351" i="23"/>
  <c r="F351" i="23"/>
  <c r="G351" i="23"/>
  <c r="H351" i="23"/>
  <c r="I351" i="23"/>
  <c r="J351" i="23"/>
  <c r="K351" i="23"/>
  <c r="E352" i="23"/>
  <c r="F352" i="23"/>
  <c r="G352" i="23"/>
  <c r="H352" i="23"/>
  <c r="I352" i="23"/>
  <c r="J352" i="23"/>
  <c r="K352" i="23"/>
  <c r="E353" i="23"/>
  <c r="F353" i="23"/>
  <c r="G353" i="23"/>
  <c r="H353" i="23"/>
  <c r="I353" i="23"/>
  <c r="J353" i="23"/>
  <c r="K353" i="23"/>
  <c r="E354" i="23"/>
  <c r="F354" i="23"/>
  <c r="G354" i="23"/>
  <c r="H354" i="23"/>
  <c r="I354" i="23"/>
  <c r="J354" i="23"/>
  <c r="K354" i="23"/>
  <c r="E355" i="23"/>
  <c r="F355" i="23"/>
  <c r="G355" i="23"/>
  <c r="H355" i="23"/>
  <c r="I355" i="23"/>
  <c r="J355" i="23"/>
  <c r="K355" i="23"/>
  <c r="E356" i="23"/>
  <c r="F356" i="23"/>
  <c r="G356" i="23"/>
  <c r="H356" i="23"/>
  <c r="I356" i="23"/>
  <c r="J356" i="23"/>
  <c r="K356" i="23"/>
  <c r="E357" i="23"/>
  <c r="F357" i="23"/>
  <c r="G357" i="23"/>
  <c r="H357" i="23"/>
  <c r="I357" i="23"/>
  <c r="J357" i="23"/>
  <c r="K357" i="23"/>
  <c r="E358" i="23"/>
  <c r="F358" i="23"/>
  <c r="G358" i="23"/>
  <c r="H358" i="23"/>
  <c r="I358" i="23"/>
  <c r="J358" i="23"/>
  <c r="K358" i="23"/>
  <c r="E359" i="23"/>
  <c r="F359" i="23"/>
  <c r="G359" i="23"/>
  <c r="H359" i="23"/>
  <c r="I359" i="23"/>
  <c r="J359" i="23"/>
  <c r="K359" i="23"/>
  <c r="E360" i="23"/>
  <c r="F360" i="23"/>
  <c r="G360" i="23"/>
  <c r="H360" i="23"/>
  <c r="I360" i="23"/>
  <c r="J360" i="23"/>
  <c r="K360" i="23"/>
  <c r="E361" i="23"/>
  <c r="F361" i="23"/>
  <c r="G361" i="23"/>
  <c r="H361" i="23"/>
  <c r="I361" i="23"/>
  <c r="J361" i="23"/>
  <c r="K361" i="23"/>
  <c r="E362" i="23"/>
  <c r="F362" i="23"/>
  <c r="G362" i="23"/>
  <c r="H362" i="23"/>
  <c r="I362" i="23"/>
  <c r="J362" i="23"/>
  <c r="K362" i="23"/>
  <c r="E363" i="23"/>
  <c r="F363" i="23"/>
  <c r="G363" i="23"/>
  <c r="H363" i="23"/>
  <c r="I363" i="23"/>
  <c r="J363" i="23"/>
  <c r="K363" i="23"/>
  <c r="E364" i="23"/>
  <c r="F364" i="23"/>
  <c r="G364" i="23"/>
  <c r="H364" i="23"/>
  <c r="I364" i="23"/>
  <c r="J364" i="23"/>
  <c r="K364" i="23"/>
  <c r="E365" i="23"/>
  <c r="F365" i="23"/>
  <c r="G365" i="23"/>
  <c r="H365" i="23"/>
  <c r="I365" i="23"/>
  <c r="J365" i="23"/>
  <c r="K365" i="23"/>
  <c r="E366" i="23"/>
  <c r="F366" i="23"/>
  <c r="G366" i="23"/>
  <c r="H366" i="23"/>
  <c r="I366" i="23"/>
  <c r="J366" i="23"/>
  <c r="K366" i="23"/>
  <c r="E367" i="23"/>
  <c r="F367" i="23"/>
  <c r="G367" i="23"/>
  <c r="H367" i="23"/>
  <c r="I367" i="23"/>
  <c r="J367" i="23"/>
  <c r="K367" i="23"/>
  <c r="E368" i="23"/>
  <c r="F368" i="23"/>
  <c r="G368" i="23"/>
  <c r="H368" i="23"/>
  <c r="I368" i="23"/>
  <c r="J368" i="23"/>
  <c r="K368" i="23"/>
  <c r="E369" i="23"/>
  <c r="F369" i="23"/>
  <c r="G369" i="23"/>
  <c r="H369" i="23"/>
  <c r="I369" i="23"/>
  <c r="J369" i="23"/>
  <c r="K369" i="23"/>
  <c r="E370" i="23"/>
  <c r="F370" i="23"/>
  <c r="G370" i="23"/>
  <c r="H370" i="23"/>
  <c r="I370" i="23"/>
  <c r="J370" i="23"/>
  <c r="K370" i="23"/>
  <c r="E371" i="23"/>
  <c r="F371" i="23"/>
  <c r="G371" i="23"/>
  <c r="H371" i="23"/>
  <c r="I371" i="23"/>
  <c r="J371" i="23"/>
  <c r="K371" i="23"/>
  <c r="E372" i="23"/>
  <c r="F372" i="23"/>
  <c r="G372" i="23"/>
  <c r="H372" i="23"/>
  <c r="I372" i="23"/>
  <c r="J372" i="23"/>
  <c r="K372" i="23"/>
  <c r="E373" i="23"/>
  <c r="F373" i="23"/>
  <c r="G373" i="23"/>
  <c r="H373" i="23"/>
  <c r="I373" i="23"/>
  <c r="J373" i="23"/>
  <c r="K373" i="23"/>
  <c r="E374" i="23"/>
  <c r="F374" i="23"/>
  <c r="G374" i="23"/>
  <c r="H374" i="23"/>
  <c r="I374" i="23"/>
  <c r="J374" i="23"/>
  <c r="K374" i="23"/>
  <c r="E375" i="23"/>
  <c r="F375" i="23"/>
  <c r="G375" i="23"/>
  <c r="H375" i="23"/>
  <c r="I375" i="23"/>
  <c r="J375" i="23"/>
  <c r="K375" i="23"/>
  <c r="E376" i="23"/>
  <c r="F376" i="23"/>
  <c r="G376" i="23"/>
  <c r="H376" i="23"/>
  <c r="I376" i="23"/>
  <c r="J376" i="23"/>
  <c r="K376" i="23"/>
  <c r="E377" i="23"/>
  <c r="F377" i="23"/>
  <c r="G377" i="23"/>
  <c r="H377" i="23"/>
  <c r="I377" i="23"/>
  <c r="J377" i="23"/>
  <c r="K377" i="23"/>
  <c r="E378" i="23"/>
  <c r="F378" i="23"/>
  <c r="G378" i="23"/>
  <c r="H378" i="23"/>
  <c r="I378" i="23"/>
  <c r="J378" i="23"/>
  <c r="K378" i="23"/>
  <c r="E379" i="23"/>
  <c r="F379" i="23"/>
  <c r="G379" i="23"/>
  <c r="H379" i="23"/>
  <c r="I379" i="23"/>
  <c r="J379" i="23"/>
  <c r="K379" i="23"/>
  <c r="E380" i="23"/>
  <c r="F380" i="23"/>
  <c r="G380" i="23"/>
  <c r="H380" i="23"/>
  <c r="I380" i="23"/>
  <c r="J380" i="23"/>
  <c r="K380" i="23"/>
  <c r="E381" i="23"/>
  <c r="F381" i="23"/>
  <c r="G381" i="23"/>
  <c r="H381" i="23"/>
  <c r="I381" i="23"/>
  <c r="J381" i="23"/>
  <c r="K381" i="23"/>
  <c r="E382" i="23"/>
  <c r="F382" i="23"/>
  <c r="G382" i="23"/>
  <c r="H382" i="23"/>
  <c r="I382" i="23"/>
  <c r="J382" i="23"/>
  <c r="K382" i="23"/>
  <c r="E383" i="23"/>
  <c r="F383" i="23"/>
  <c r="G383" i="23"/>
  <c r="H383" i="23"/>
  <c r="I383" i="23"/>
  <c r="J383" i="23"/>
  <c r="K383" i="23"/>
  <c r="E384" i="23"/>
  <c r="F384" i="23"/>
  <c r="G384" i="23"/>
  <c r="H384" i="23"/>
  <c r="I384" i="23"/>
  <c r="J384" i="23"/>
  <c r="K384" i="23"/>
  <c r="E385" i="23"/>
  <c r="F385" i="23"/>
  <c r="G385" i="23"/>
  <c r="H385" i="23"/>
  <c r="I385" i="23"/>
  <c r="J385" i="23"/>
  <c r="K385" i="23"/>
  <c r="E386" i="23"/>
  <c r="F386" i="23"/>
  <c r="G386" i="23"/>
  <c r="H386" i="23"/>
  <c r="I386" i="23"/>
  <c r="J386" i="23"/>
  <c r="K386" i="23"/>
  <c r="E387" i="23"/>
  <c r="F387" i="23"/>
  <c r="G387" i="23"/>
  <c r="H387" i="23"/>
  <c r="I387" i="23"/>
  <c r="J387" i="23"/>
  <c r="K387" i="23"/>
  <c r="E388" i="23"/>
  <c r="F388" i="23"/>
  <c r="G388" i="23"/>
  <c r="H388" i="23"/>
  <c r="I388" i="23"/>
  <c r="J388" i="23"/>
  <c r="K388" i="23"/>
  <c r="E389" i="23"/>
  <c r="F389" i="23"/>
  <c r="G389" i="23"/>
  <c r="H389" i="23"/>
  <c r="I389" i="23"/>
  <c r="J389" i="23"/>
  <c r="K389" i="23"/>
  <c r="E390" i="23"/>
  <c r="F390" i="23"/>
  <c r="G390" i="23"/>
  <c r="H390" i="23"/>
  <c r="I390" i="23"/>
  <c r="J390" i="23"/>
  <c r="K390" i="23"/>
  <c r="E391" i="23"/>
  <c r="F391" i="23"/>
  <c r="G391" i="23"/>
  <c r="H391" i="23"/>
  <c r="I391" i="23"/>
  <c r="J391" i="23"/>
  <c r="K391" i="23"/>
  <c r="E392" i="23"/>
  <c r="F392" i="23"/>
  <c r="G392" i="23"/>
  <c r="H392" i="23"/>
  <c r="I392" i="23"/>
  <c r="J392" i="23"/>
  <c r="K392" i="23"/>
  <c r="E393" i="23"/>
  <c r="F393" i="23"/>
  <c r="G393" i="23"/>
  <c r="H393" i="23"/>
  <c r="I393" i="23"/>
  <c r="J393" i="23"/>
  <c r="K393" i="23"/>
  <c r="E394" i="23"/>
  <c r="F394" i="23"/>
  <c r="G394" i="23"/>
  <c r="H394" i="23"/>
  <c r="I394" i="23"/>
  <c r="J394" i="23"/>
  <c r="K394" i="23"/>
  <c r="E395" i="23"/>
  <c r="F395" i="23"/>
  <c r="G395" i="23"/>
  <c r="H395" i="23"/>
  <c r="I395" i="23"/>
  <c r="J395" i="23"/>
  <c r="K395" i="23"/>
  <c r="E396" i="23"/>
  <c r="F396" i="23"/>
  <c r="G396" i="23"/>
  <c r="H396" i="23"/>
  <c r="I396" i="23"/>
  <c r="J396" i="23"/>
  <c r="K396" i="23"/>
  <c r="E397" i="23"/>
  <c r="F397" i="23"/>
  <c r="G397" i="23"/>
  <c r="H397" i="23"/>
  <c r="I397" i="23"/>
  <c r="J397" i="23"/>
  <c r="K397" i="23"/>
  <c r="E398" i="23"/>
  <c r="F398" i="23"/>
  <c r="G398" i="23"/>
  <c r="H398" i="23"/>
  <c r="I398" i="23"/>
  <c r="J398" i="23"/>
  <c r="K398" i="23"/>
  <c r="E399" i="23"/>
  <c r="F399" i="23"/>
  <c r="G399" i="23"/>
  <c r="H399" i="23"/>
  <c r="I399" i="23"/>
  <c r="J399" i="23"/>
  <c r="K399" i="23"/>
  <c r="E400" i="23"/>
  <c r="F400" i="23"/>
  <c r="G400" i="23"/>
  <c r="H400" i="23"/>
  <c r="I400" i="23"/>
  <c r="J400" i="23"/>
  <c r="K400" i="23"/>
  <c r="E401" i="23"/>
  <c r="F401" i="23"/>
  <c r="G401" i="23"/>
  <c r="H401" i="23"/>
  <c r="I401" i="23"/>
  <c r="J401" i="23"/>
  <c r="K401" i="23"/>
  <c r="E402" i="23"/>
  <c r="F402" i="23"/>
  <c r="G402" i="23"/>
  <c r="H402" i="23"/>
  <c r="I402" i="23"/>
  <c r="J402" i="23"/>
  <c r="K402" i="23"/>
  <c r="E403" i="23"/>
  <c r="F403" i="23"/>
  <c r="G403" i="23"/>
  <c r="H403" i="23"/>
  <c r="I403" i="23"/>
  <c r="J403" i="23"/>
  <c r="K403" i="23"/>
  <c r="E404" i="23"/>
  <c r="F404" i="23"/>
  <c r="G404" i="23"/>
  <c r="H404" i="23"/>
  <c r="I404" i="23"/>
  <c r="J404" i="23"/>
  <c r="K404" i="23"/>
  <c r="E405" i="23"/>
  <c r="F405" i="23"/>
  <c r="G405" i="23"/>
  <c r="H405" i="23"/>
  <c r="I405" i="23"/>
  <c r="J405" i="23"/>
  <c r="K405" i="23"/>
  <c r="E406" i="23"/>
  <c r="F406" i="23"/>
  <c r="G406" i="23"/>
  <c r="H406" i="23"/>
  <c r="I406" i="23"/>
  <c r="J406" i="23"/>
  <c r="K406" i="23"/>
  <c r="E407" i="23"/>
  <c r="F407" i="23"/>
  <c r="G407" i="23"/>
  <c r="H407" i="23"/>
  <c r="I407" i="23"/>
  <c r="J407" i="23"/>
  <c r="K407" i="23"/>
  <c r="E408" i="23"/>
  <c r="F408" i="23"/>
  <c r="G408" i="23"/>
  <c r="H408" i="23"/>
  <c r="I408" i="23"/>
  <c r="J408" i="23"/>
  <c r="K408" i="23"/>
  <c r="E409" i="23"/>
  <c r="F409" i="23"/>
  <c r="G409" i="23"/>
  <c r="H409" i="23"/>
  <c r="I409" i="23"/>
  <c r="J409" i="23"/>
  <c r="K409" i="23"/>
  <c r="E410" i="23"/>
  <c r="F410" i="23"/>
  <c r="G410" i="23"/>
  <c r="H410" i="23"/>
  <c r="I410" i="23"/>
  <c r="J410" i="23"/>
  <c r="K410" i="23"/>
  <c r="E411" i="23"/>
  <c r="F411" i="23"/>
  <c r="G411" i="23"/>
  <c r="H411" i="23"/>
  <c r="I411" i="23"/>
  <c r="J411" i="23"/>
  <c r="K411" i="23"/>
  <c r="E412" i="23"/>
  <c r="F412" i="23"/>
  <c r="G412" i="23"/>
  <c r="H412" i="23"/>
  <c r="I412" i="23"/>
  <c r="J412" i="23"/>
  <c r="K412" i="23"/>
  <c r="E413" i="23"/>
  <c r="F413" i="23"/>
  <c r="G413" i="23"/>
  <c r="H413" i="23"/>
  <c r="I413" i="23"/>
  <c r="J413" i="23"/>
  <c r="K413" i="23"/>
  <c r="E414" i="23"/>
  <c r="F414" i="23"/>
  <c r="G414" i="23"/>
  <c r="H414" i="23"/>
  <c r="I414" i="23"/>
  <c r="J414" i="23"/>
  <c r="K414" i="23"/>
  <c r="E415" i="23"/>
  <c r="F415" i="23"/>
  <c r="G415" i="23"/>
  <c r="H415" i="23"/>
  <c r="I415" i="23"/>
  <c r="J415" i="23"/>
  <c r="K415" i="23"/>
  <c r="E416" i="23"/>
  <c r="F416" i="23"/>
  <c r="G416" i="23"/>
  <c r="H416" i="23"/>
  <c r="I416" i="23"/>
  <c r="J416" i="23"/>
  <c r="K416" i="23"/>
  <c r="E417" i="23"/>
  <c r="F417" i="23"/>
  <c r="G417" i="23"/>
  <c r="H417" i="23"/>
  <c r="I417" i="23"/>
  <c r="J417" i="23"/>
  <c r="K417" i="23"/>
  <c r="E418" i="23"/>
  <c r="F418" i="23"/>
  <c r="G418" i="23"/>
  <c r="H418" i="23"/>
  <c r="I418" i="23"/>
  <c r="J418" i="23"/>
  <c r="K418" i="23"/>
  <c r="E419" i="23"/>
  <c r="F419" i="23"/>
  <c r="G419" i="23"/>
  <c r="H419" i="23"/>
  <c r="I419" i="23"/>
  <c r="J419" i="23"/>
  <c r="K419" i="23"/>
  <c r="E420" i="23"/>
  <c r="F420" i="23"/>
  <c r="G420" i="23"/>
  <c r="H420" i="23"/>
  <c r="I420" i="23"/>
  <c r="J420" i="23"/>
  <c r="K420" i="23"/>
  <c r="E421" i="23"/>
  <c r="F421" i="23"/>
  <c r="G421" i="23"/>
  <c r="H421" i="23"/>
  <c r="I421" i="23"/>
  <c r="J421" i="23"/>
  <c r="K421" i="23"/>
  <c r="E422" i="23"/>
  <c r="F422" i="23"/>
  <c r="G422" i="23"/>
  <c r="H422" i="23"/>
  <c r="I422" i="23"/>
  <c r="J422" i="23"/>
  <c r="K422" i="23"/>
  <c r="E423" i="23"/>
  <c r="F423" i="23"/>
  <c r="G423" i="23"/>
  <c r="H423" i="23"/>
  <c r="I423" i="23"/>
  <c r="J423" i="23"/>
  <c r="K423" i="23"/>
  <c r="E424" i="23"/>
  <c r="F424" i="23"/>
  <c r="G424" i="23"/>
  <c r="H424" i="23"/>
  <c r="I424" i="23"/>
  <c r="J424" i="23"/>
  <c r="K424" i="23"/>
  <c r="E425" i="23"/>
  <c r="F425" i="23"/>
  <c r="G425" i="23"/>
  <c r="H425" i="23"/>
  <c r="I425" i="23"/>
  <c r="J425" i="23"/>
  <c r="K425" i="23"/>
  <c r="E426" i="23"/>
  <c r="F426" i="23"/>
  <c r="G426" i="23"/>
  <c r="H426" i="23"/>
  <c r="I426" i="23"/>
  <c r="J426" i="23"/>
  <c r="K426" i="23"/>
  <c r="E427" i="23"/>
  <c r="F427" i="23"/>
  <c r="G427" i="23"/>
  <c r="H427" i="23"/>
  <c r="I427" i="23"/>
  <c r="J427" i="23"/>
  <c r="K427" i="23"/>
  <c r="E428" i="23"/>
  <c r="F428" i="23"/>
  <c r="G428" i="23"/>
  <c r="H428" i="23"/>
  <c r="I428" i="23"/>
  <c r="J428" i="23"/>
  <c r="K428" i="23"/>
  <c r="E429" i="23"/>
  <c r="F429" i="23"/>
  <c r="G429" i="23"/>
  <c r="H429" i="23"/>
  <c r="I429" i="23"/>
  <c r="J429" i="23"/>
  <c r="K429" i="23"/>
  <c r="E430" i="23"/>
  <c r="F430" i="23"/>
  <c r="G430" i="23"/>
  <c r="H430" i="23"/>
  <c r="I430" i="23"/>
  <c r="J430" i="23"/>
  <c r="K430" i="23"/>
  <c r="E431" i="23"/>
  <c r="F431" i="23"/>
  <c r="G431" i="23"/>
  <c r="H431" i="23"/>
  <c r="I431" i="23"/>
  <c r="J431" i="23"/>
  <c r="K431" i="23"/>
  <c r="E432" i="23"/>
  <c r="F432" i="23"/>
  <c r="G432" i="23"/>
  <c r="H432" i="23"/>
  <c r="I432" i="23"/>
  <c r="J432" i="23"/>
  <c r="K432" i="23"/>
  <c r="E433" i="23"/>
  <c r="F433" i="23"/>
  <c r="G433" i="23"/>
  <c r="H433" i="23"/>
  <c r="I433" i="23"/>
  <c r="J433" i="23"/>
  <c r="K433" i="23"/>
  <c r="E434" i="23"/>
  <c r="F434" i="23"/>
  <c r="G434" i="23"/>
  <c r="H434" i="23"/>
  <c r="I434" i="23"/>
  <c r="J434" i="23"/>
  <c r="K434" i="23"/>
  <c r="E435" i="23"/>
  <c r="F435" i="23"/>
  <c r="G435" i="23"/>
  <c r="H435" i="23"/>
  <c r="I435" i="23"/>
  <c r="J435" i="23"/>
  <c r="K435" i="23"/>
  <c r="E436" i="23"/>
  <c r="F436" i="23"/>
  <c r="G436" i="23"/>
  <c r="H436" i="23"/>
  <c r="I436" i="23"/>
  <c r="J436" i="23"/>
  <c r="K436" i="23"/>
  <c r="E437" i="23"/>
  <c r="F437" i="23"/>
  <c r="G437" i="23"/>
  <c r="H437" i="23"/>
  <c r="I437" i="23"/>
  <c r="J437" i="23"/>
  <c r="K437" i="23"/>
  <c r="E438" i="23"/>
  <c r="F438" i="23"/>
  <c r="G438" i="23"/>
  <c r="H438" i="23"/>
  <c r="I438" i="23"/>
  <c r="J438" i="23"/>
  <c r="K438" i="23"/>
  <c r="E439" i="23"/>
  <c r="F439" i="23"/>
  <c r="G439" i="23"/>
  <c r="H439" i="23"/>
  <c r="I439" i="23"/>
  <c r="J439" i="23"/>
  <c r="K439" i="23"/>
  <c r="E440" i="23"/>
  <c r="F440" i="23"/>
  <c r="G440" i="23"/>
  <c r="H440" i="23"/>
  <c r="I440" i="23"/>
  <c r="J440" i="23"/>
  <c r="K440" i="23"/>
  <c r="E441" i="23"/>
  <c r="F441" i="23"/>
  <c r="G441" i="23"/>
  <c r="H441" i="23"/>
  <c r="I441" i="23"/>
  <c r="J441" i="23"/>
  <c r="K441" i="23"/>
  <c r="E442" i="23"/>
  <c r="F442" i="23"/>
  <c r="G442" i="23"/>
  <c r="H442" i="23"/>
  <c r="I442" i="23"/>
  <c r="J442" i="23"/>
  <c r="K442" i="23"/>
  <c r="E443" i="23"/>
  <c r="F443" i="23"/>
  <c r="G443" i="23"/>
  <c r="H443" i="23"/>
  <c r="I443" i="23"/>
  <c r="J443" i="23"/>
  <c r="K443" i="23"/>
  <c r="E444" i="23"/>
  <c r="F444" i="23"/>
  <c r="G444" i="23"/>
  <c r="H444" i="23"/>
  <c r="I444" i="23"/>
  <c r="J444" i="23"/>
  <c r="K444" i="23"/>
  <c r="E445" i="23"/>
  <c r="F445" i="23"/>
  <c r="G445" i="23"/>
  <c r="H445" i="23"/>
  <c r="I445" i="23"/>
  <c r="J445" i="23"/>
  <c r="K445" i="23"/>
  <c r="E446" i="23"/>
  <c r="F446" i="23"/>
  <c r="G446" i="23"/>
  <c r="H446" i="23"/>
  <c r="I446" i="23"/>
  <c r="J446" i="23"/>
  <c r="K446" i="23"/>
  <c r="E447" i="23"/>
  <c r="F447" i="23"/>
  <c r="G447" i="23"/>
  <c r="H447" i="23"/>
  <c r="I447" i="23"/>
  <c r="J447" i="23"/>
  <c r="K447" i="23"/>
  <c r="E448" i="23"/>
  <c r="F448" i="23"/>
  <c r="G448" i="23"/>
  <c r="H448" i="23"/>
  <c r="I448" i="23"/>
  <c r="J448" i="23"/>
  <c r="K448" i="23"/>
  <c r="E449" i="23"/>
  <c r="F449" i="23"/>
  <c r="G449" i="23"/>
  <c r="H449" i="23"/>
  <c r="I449" i="23"/>
  <c r="J449" i="23"/>
  <c r="K449" i="23"/>
  <c r="E450" i="23"/>
  <c r="F450" i="23"/>
  <c r="G450" i="23"/>
  <c r="H450" i="23"/>
  <c r="I450" i="23"/>
  <c r="J450" i="23"/>
  <c r="K450" i="23"/>
  <c r="E451" i="23"/>
  <c r="F451" i="23"/>
  <c r="G451" i="23"/>
  <c r="H451" i="23"/>
  <c r="I451" i="23"/>
  <c r="J451" i="23"/>
  <c r="K451" i="23"/>
  <c r="E452" i="23"/>
  <c r="F452" i="23"/>
  <c r="G452" i="23"/>
  <c r="H452" i="23"/>
  <c r="I452" i="23"/>
  <c r="J452" i="23"/>
  <c r="K452" i="23"/>
  <c r="E453" i="23"/>
  <c r="F453" i="23"/>
  <c r="G453" i="23"/>
  <c r="H453" i="23"/>
  <c r="I453" i="23"/>
  <c r="J453" i="23"/>
  <c r="K453" i="23"/>
  <c r="E454" i="23"/>
  <c r="F454" i="23"/>
  <c r="G454" i="23"/>
  <c r="H454" i="23"/>
  <c r="I454" i="23"/>
  <c r="J454" i="23"/>
  <c r="K454" i="23"/>
  <c r="E455" i="23"/>
  <c r="F455" i="23"/>
  <c r="G455" i="23"/>
  <c r="H455" i="23"/>
  <c r="I455" i="23"/>
  <c r="J455" i="23"/>
  <c r="K455" i="23"/>
  <c r="E456" i="23"/>
  <c r="F456" i="23"/>
  <c r="G456" i="23"/>
  <c r="H456" i="23"/>
  <c r="I456" i="23"/>
  <c r="J456" i="23"/>
  <c r="K456" i="23"/>
  <c r="E457" i="23"/>
  <c r="F457" i="23"/>
  <c r="G457" i="23"/>
  <c r="H457" i="23"/>
  <c r="I457" i="23"/>
  <c r="J457" i="23"/>
  <c r="K457" i="23"/>
  <c r="E458" i="23"/>
  <c r="F458" i="23"/>
  <c r="G458" i="23"/>
  <c r="H458" i="23"/>
  <c r="I458" i="23"/>
  <c r="J458" i="23"/>
  <c r="K458" i="23"/>
  <c r="E459" i="23"/>
  <c r="F459" i="23"/>
  <c r="G459" i="23"/>
  <c r="H459" i="23"/>
  <c r="I459" i="23"/>
  <c r="J459" i="23"/>
  <c r="K459" i="23"/>
  <c r="E460" i="23"/>
  <c r="F460" i="23"/>
  <c r="G460" i="23"/>
  <c r="H460" i="23"/>
  <c r="I460" i="23"/>
  <c r="J460" i="23"/>
  <c r="K460" i="23"/>
  <c r="E461" i="23"/>
  <c r="F461" i="23"/>
  <c r="G461" i="23"/>
  <c r="H461" i="23"/>
  <c r="I461" i="23"/>
  <c r="J461" i="23"/>
  <c r="K461" i="23"/>
  <c r="E462" i="23"/>
  <c r="F462" i="23"/>
  <c r="G462" i="23"/>
  <c r="H462" i="23"/>
  <c r="I462" i="23"/>
  <c r="J462" i="23"/>
  <c r="K462" i="23"/>
  <c r="E463" i="23"/>
  <c r="F463" i="23"/>
  <c r="G463" i="23"/>
  <c r="H463" i="23"/>
  <c r="I463" i="23"/>
  <c r="J463" i="23"/>
  <c r="K463" i="23"/>
  <c r="E464" i="23"/>
  <c r="F464" i="23"/>
  <c r="G464" i="23"/>
  <c r="H464" i="23"/>
  <c r="I464" i="23"/>
  <c r="J464" i="23"/>
  <c r="K464" i="23"/>
  <c r="E465" i="23"/>
  <c r="F465" i="23"/>
  <c r="G465" i="23"/>
  <c r="H465" i="23"/>
  <c r="I465" i="23"/>
  <c r="J465" i="23"/>
  <c r="K465" i="23"/>
  <c r="E466" i="23"/>
  <c r="F466" i="23"/>
  <c r="G466" i="23"/>
  <c r="H466" i="23"/>
  <c r="I466" i="23"/>
  <c r="J466" i="23"/>
  <c r="K466" i="23"/>
  <c r="E467" i="23"/>
  <c r="F467" i="23"/>
  <c r="G467" i="23"/>
  <c r="H467" i="23"/>
  <c r="I467" i="23"/>
  <c r="J467" i="23"/>
  <c r="K467" i="23"/>
  <c r="E468" i="23"/>
  <c r="F468" i="23"/>
  <c r="G468" i="23"/>
  <c r="H468" i="23"/>
  <c r="I468" i="23"/>
  <c r="J468" i="23"/>
  <c r="K468" i="23"/>
  <c r="E469" i="23"/>
  <c r="F469" i="23"/>
  <c r="G469" i="23"/>
  <c r="H469" i="23"/>
  <c r="I469" i="23"/>
  <c r="J469" i="23"/>
  <c r="K469" i="23"/>
  <c r="E470" i="23"/>
  <c r="F470" i="23"/>
  <c r="G470" i="23"/>
  <c r="H470" i="23"/>
  <c r="I470" i="23"/>
  <c r="J470" i="23"/>
  <c r="K470" i="23"/>
  <c r="E471" i="23"/>
  <c r="F471" i="23"/>
  <c r="G471" i="23"/>
  <c r="H471" i="23"/>
  <c r="I471" i="23"/>
  <c r="J471" i="23"/>
  <c r="K471" i="23"/>
  <c r="E472" i="23"/>
  <c r="F472" i="23"/>
  <c r="G472" i="23"/>
  <c r="H472" i="23"/>
  <c r="I472" i="23"/>
  <c r="J472" i="23"/>
  <c r="K472" i="23"/>
  <c r="E473" i="23"/>
  <c r="F473" i="23"/>
  <c r="G473" i="23"/>
  <c r="H473" i="23"/>
  <c r="I473" i="23"/>
  <c r="J473" i="23"/>
  <c r="K473" i="23"/>
  <c r="E474" i="23"/>
  <c r="F474" i="23"/>
  <c r="G474" i="23"/>
  <c r="H474" i="23"/>
  <c r="I474" i="23"/>
  <c r="J474" i="23"/>
  <c r="K474" i="23"/>
  <c r="E475" i="23"/>
  <c r="F475" i="23"/>
  <c r="G475" i="23"/>
  <c r="H475" i="23"/>
  <c r="I475" i="23"/>
  <c r="J475" i="23"/>
  <c r="K475" i="23"/>
  <c r="E476" i="23"/>
  <c r="F476" i="23"/>
  <c r="G476" i="23"/>
  <c r="H476" i="23"/>
  <c r="I476" i="23"/>
  <c r="J476" i="23"/>
  <c r="K476" i="23"/>
  <c r="E477" i="23"/>
  <c r="F477" i="23"/>
  <c r="G477" i="23"/>
  <c r="H477" i="23"/>
  <c r="I477" i="23"/>
  <c r="J477" i="23"/>
  <c r="K477" i="23"/>
  <c r="E478" i="23"/>
  <c r="F478" i="23"/>
  <c r="G478" i="23"/>
  <c r="H478" i="23"/>
  <c r="I478" i="23"/>
  <c r="J478" i="23"/>
  <c r="K478" i="23"/>
  <c r="E479" i="23"/>
  <c r="F479" i="23"/>
  <c r="G479" i="23"/>
  <c r="H479" i="23"/>
  <c r="I479" i="23"/>
  <c r="J479" i="23"/>
  <c r="K479" i="23"/>
  <c r="E480" i="23"/>
  <c r="F480" i="23"/>
  <c r="G480" i="23"/>
  <c r="H480" i="23"/>
  <c r="I480" i="23"/>
  <c r="J480" i="23"/>
  <c r="K480" i="23"/>
  <c r="E481" i="23"/>
  <c r="F481" i="23"/>
  <c r="G481" i="23"/>
  <c r="H481" i="23"/>
  <c r="I481" i="23"/>
  <c r="J481" i="23"/>
  <c r="K481" i="23"/>
  <c r="E482" i="23"/>
  <c r="F482" i="23"/>
  <c r="G482" i="23"/>
  <c r="H482" i="23"/>
  <c r="I482" i="23"/>
  <c r="J482" i="23"/>
  <c r="K482" i="23"/>
  <c r="E483" i="23"/>
  <c r="F483" i="23"/>
  <c r="G483" i="23"/>
  <c r="H483" i="23"/>
  <c r="I483" i="23"/>
  <c r="J483" i="23"/>
  <c r="K483" i="23"/>
  <c r="E484" i="23"/>
  <c r="F484" i="23"/>
  <c r="G484" i="23"/>
  <c r="H484" i="23"/>
  <c r="I484" i="23"/>
  <c r="J484" i="23"/>
  <c r="K484" i="23"/>
  <c r="E485" i="23"/>
  <c r="F485" i="23"/>
  <c r="G485" i="23"/>
  <c r="H485" i="23"/>
  <c r="I485" i="23"/>
  <c r="J485" i="23"/>
  <c r="K485" i="23"/>
  <c r="E486" i="23"/>
  <c r="F486" i="23"/>
  <c r="G486" i="23"/>
  <c r="H486" i="23"/>
  <c r="I486" i="23"/>
  <c r="J486" i="23"/>
  <c r="K486" i="23"/>
  <c r="E487" i="23"/>
  <c r="F487" i="23"/>
  <c r="G487" i="23"/>
  <c r="H487" i="23"/>
  <c r="I487" i="23"/>
  <c r="J487" i="23"/>
  <c r="K487" i="23"/>
  <c r="E488" i="23"/>
  <c r="F488" i="23"/>
  <c r="G488" i="23"/>
  <c r="H488" i="23"/>
  <c r="I488" i="23"/>
  <c r="J488" i="23"/>
  <c r="K488" i="23"/>
  <c r="E489" i="23"/>
  <c r="F489" i="23"/>
  <c r="G489" i="23"/>
  <c r="H489" i="23"/>
  <c r="I489" i="23"/>
  <c r="J489" i="23"/>
  <c r="K489" i="23"/>
  <c r="E490" i="23"/>
  <c r="F490" i="23"/>
  <c r="G490" i="23"/>
  <c r="H490" i="23"/>
  <c r="I490" i="23"/>
  <c r="J490" i="23"/>
  <c r="K490" i="23"/>
  <c r="E491" i="23"/>
  <c r="F491" i="23"/>
  <c r="G491" i="23"/>
  <c r="H491" i="23"/>
  <c r="I491" i="23"/>
  <c r="J491" i="23"/>
  <c r="K491" i="23"/>
  <c r="E492" i="23"/>
  <c r="F492" i="23"/>
  <c r="G492" i="23"/>
  <c r="H492" i="23"/>
  <c r="I492" i="23"/>
  <c r="J492" i="23"/>
  <c r="K492" i="23"/>
  <c r="E493" i="23"/>
  <c r="F493" i="23"/>
  <c r="G493" i="23"/>
  <c r="H493" i="23"/>
  <c r="I493" i="23"/>
  <c r="J493" i="23"/>
  <c r="K493" i="23"/>
  <c r="E494" i="23"/>
  <c r="F494" i="23"/>
  <c r="G494" i="23"/>
  <c r="H494" i="23"/>
  <c r="I494" i="23"/>
  <c r="J494" i="23"/>
  <c r="K494" i="23"/>
  <c r="E495" i="23"/>
  <c r="F495" i="23"/>
  <c r="G495" i="23"/>
  <c r="H495" i="23"/>
  <c r="I495" i="23"/>
  <c r="J495" i="23"/>
  <c r="K495" i="23"/>
  <c r="E496" i="23"/>
  <c r="F496" i="23"/>
  <c r="G496" i="23"/>
  <c r="H496" i="23"/>
  <c r="I496" i="23"/>
  <c r="J496" i="23"/>
  <c r="K496" i="23"/>
  <c r="E497" i="23"/>
  <c r="F497" i="23"/>
  <c r="G497" i="23"/>
  <c r="H497" i="23"/>
  <c r="I497" i="23"/>
  <c r="J497" i="23"/>
  <c r="K497" i="23"/>
  <c r="E498" i="23"/>
  <c r="F498" i="23"/>
  <c r="G498" i="23"/>
  <c r="H498" i="23"/>
  <c r="I498" i="23"/>
  <c r="J498" i="23"/>
  <c r="K498" i="23"/>
  <c r="E499" i="23"/>
  <c r="F499" i="23"/>
  <c r="G499" i="23"/>
  <c r="H499" i="23"/>
  <c r="I499" i="23"/>
  <c r="J499" i="23"/>
  <c r="K499" i="23"/>
  <c r="E500" i="23"/>
  <c r="F500" i="23"/>
  <c r="G500" i="23"/>
  <c r="H500" i="23"/>
  <c r="I500" i="23"/>
  <c r="J500" i="23"/>
  <c r="K500" i="23"/>
  <c r="E501" i="23"/>
  <c r="F501" i="23"/>
  <c r="G501" i="23"/>
  <c r="H501" i="23"/>
  <c r="I501" i="23"/>
  <c r="J501" i="23"/>
  <c r="K501" i="23"/>
  <c r="E502" i="23"/>
  <c r="F502" i="23"/>
  <c r="G502" i="23"/>
  <c r="H502" i="23"/>
  <c r="I502" i="23"/>
  <c r="J502" i="23"/>
  <c r="K502" i="23"/>
  <c r="E503" i="23"/>
  <c r="F503" i="23"/>
  <c r="G503" i="23"/>
  <c r="H503" i="23"/>
  <c r="I503" i="23"/>
  <c r="J503" i="23"/>
  <c r="K503" i="23"/>
  <c r="E504" i="23"/>
  <c r="F504" i="23"/>
  <c r="G504" i="23"/>
  <c r="H504" i="23"/>
  <c r="I504" i="23"/>
  <c r="J504" i="23"/>
  <c r="K504" i="23"/>
  <c r="E505" i="23"/>
  <c r="F505" i="23"/>
  <c r="G505" i="23"/>
  <c r="H505" i="23"/>
  <c r="I505" i="23"/>
  <c r="J505" i="23"/>
  <c r="K505" i="23"/>
  <c r="E506" i="23"/>
  <c r="F506" i="23"/>
  <c r="G506" i="23"/>
  <c r="H506" i="23"/>
  <c r="I506" i="23"/>
  <c r="J506" i="23"/>
  <c r="K506" i="23"/>
  <c r="E507" i="23"/>
  <c r="F507" i="23"/>
  <c r="G507" i="23"/>
  <c r="H507" i="23"/>
  <c r="I507" i="23"/>
  <c r="J507" i="23"/>
  <c r="K507" i="23"/>
  <c r="E508" i="23"/>
  <c r="F508" i="23"/>
  <c r="G508" i="23"/>
  <c r="H508" i="23"/>
  <c r="I508" i="23"/>
  <c r="J508" i="23"/>
  <c r="K508" i="23"/>
  <c r="E509" i="23"/>
  <c r="F509" i="23"/>
  <c r="G509" i="23"/>
  <c r="H509" i="23"/>
  <c r="I509" i="23"/>
  <c r="J509" i="23"/>
  <c r="K509" i="23"/>
  <c r="E510" i="23"/>
  <c r="F510" i="23"/>
  <c r="G510" i="23"/>
  <c r="H510" i="23"/>
  <c r="I510" i="23"/>
  <c r="J510" i="23"/>
  <c r="K510" i="23"/>
  <c r="E511" i="23"/>
  <c r="F511" i="23"/>
  <c r="G511" i="23"/>
  <c r="H511" i="23"/>
  <c r="I511" i="23"/>
  <c r="J511" i="23"/>
  <c r="K511" i="23"/>
  <c r="E512" i="23"/>
  <c r="F512" i="23"/>
  <c r="G512" i="23"/>
  <c r="H512" i="23"/>
  <c r="I512" i="23"/>
  <c r="J512" i="23"/>
  <c r="K512" i="23"/>
  <c r="E513" i="23"/>
  <c r="F513" i="23"/>
  <c r="G513" i="23"/>
  <c r="H513" i="23"/>
  <c r="I513" i="23"/>
  <c r="J513" i="23"/>
  <c r="K513" i="23"/>
  <c r="E514" i="23"/>
  <c r="F514" i="23"/>
  <c r="G514" i="23"/>
  <c r="H514" i="23"/>
  <c r="I514" i="23"/>
  <c r="J514" i="23"/>
  <c r="K514" i="23"/>
  <c r="E515" i="23"/>
  <c r="F515" i="23"/>
  <c r="G515" i="23"/>
  <c r="H515" i="23"/>
  <c r="I515" i="23"/>
  <c r="J515" i="23"/>
  <c r="K515" i="23"/>
  <c r="E516" i="23"/>
  <c r="F516" i="23"/>
  <c r="G516" i="23"/>
  <c r="H516" i="23"/>
  <c r="I516" i="23"/>
  <c r="J516" i="23"/>
  <c r="K516" i="23"/>
  <c r="E517" i="23"/>
  <c r="F517" i="23"/>
  <c r="G517" i="23"/>
  <c r="H517" i="23"/>
  <c r="I517" i="23"/>
  <c r="J517" i="23"/>
  <c r="K517" i="23"/>
  <c r="E518" i="23"/>
  <c r="F518" i="23"/>
  <c r="G518" i="23"/>
  <c r="H518" i="23"/>
  <c r="I518" i="23"/>
  <c r="J518" i="23"/>
  <c r="K518" i="23"/>
  <c r="E519" i="23"/>
  <c r="F519" i="23"/>
  <c r="G519" i="23"/>
  <c r="H519" i="23"/>
  <c r="I519" i="23"/>
  <c r="J519" i="23"/>
  <c r="K519" i="23"/>
  <c r="E520" i="23"/>
  <c r="F520" i="23"/>
  <c r="G520" i="23"/>
  <c r="H520" i="23"/>
  <c r="I520" i="23"/>
  <c r="J520" i="23"/>
  <c r="K520" i="23"/>
  <c r="E521" i="23"/>
  <c r="F521" i="23"/>
  <c r="G521" i="23"/>
  <c r="H521" i="23"/>
  <c r="I521" i="23"/>
  <c r="J521" i="23"/>
  <c r="K521" i="23"/>
  <c r="E522" i="23"/>
  <c r="F522" i="23"/>
  <c r="G522" i="23"/>
  <c r="H522" i="23"/>
  <c r="I522" i="23"/>
  <c r="J522" i="23"/>
  <c r="K522" i="23"/>
  <c r="E523" i="23"/>
  <c r="F523" i="23"/>
  <c r="G523" i="23"/>
  <c r="H523" i="23"/>
  <c r="I523" i="23"/>
  <c r="J523" i="23"/>
  <c r="K523" i="23"/>
  <c r="E524" i="23"/>
  <c r="F524" i="23"/>
  <c r="G524" i="23"/>
  <c r="H524" i="23"/>
  <c r="I524" i="23"/>
  <c r="J524" i="23"/>
  <c r="K524" i="23"/>
  <c r="E525" i="23"/>
  <c r="F525" i="23"/>
  <c r="G525" i="23"/>
  <c r="H525" i="23"/>
  <c r="I525" i="23"/>
  <c r="J525" i="23"/>
  <c r="K525" i="23"/>
  <c r="E526" i="23"/>
  <c r="F526" i="23"/>
  <c r="G526" i="23"/>
  <c r="H526" i="23"/>
  <c r="I526" i="23"/>
  <c r="J526" i="23"/>
  <c r="K526" i="23"/>
  <c r="E527" i="23"/>
  <c r="F527" i="23"/>
  <c r="G527" i="23"/>
  <c r="H527" i="23"/>
  <c r="I527" i="23"/>
  <c r="J527" i="23"/>
  <c r="K527" i="23"/>
  <c r="E528" i="23"/>
  <c r="F528" i="23"/>
  <c r="G528" i="23"/>
  <c r="H528" i="23"/>
  <c r="I528" i="23"/>
  <c r="J528" i="23"/>
  <c r="K528" i="23"/>
  <c r="E529" i="23"/>
  <c r="F529" i="23"/>
  <c r="G529" i="23"/>
  <c r="H529" i="23"/>
  <c r="I529" i="23"/>
  <c r="J529" i="23"/>
  <c r="K529" i="23"/>
  <c r="E530" i="23"/>
  <c r="F530" i="23"/>
  <c r="G530" i="23"/>
  <c r="H530" i="23"/>
  <c r="I530" i="23"/>
  <c r="J530" i="23"/>
  <c r="K530" i="23"/>
  <c r="E531" i="23"/>
  <c r="F531" i="23"/>
  <c r="G531" i="23"/>
  <c r="H531" i="23"/>
  <c r="I531" i="23"/>
  <c r="J531" i="23"/>
  <c r="K531" i="23"/>
  <c r="E532" i="23"/>
  <c r="F532" i="23"/>
  <c r="G532" i="23"/>
  <c r="H532" i="23"/>
  <c r="I532" i="23"/>
  <c r="J532" i="23"/>
  <c r="K532" i="23"/>
  <c r="E533" i="23"/>
  <c r="F533" i="23"/>
  <c r="G533" i="23"/>
  <c r="H533" i="23"/>
  <c r="I533" i="23"/>
  <c r="J533" i="23"/>
  <c r="K533" i="23"/>
  <c r="E534" i="23"/>
  <c r="F534" i="23"/>
  <c r="G534" i="23"/>
  <c r="H534" i="23"/>
  <c r="I534" i="23"/>
  <c r="J534" i="23"/>
  <c r="K534" i="23"/>
  <c r="E535" i="23"/>
  <c r="F535" i="23"/>
  <c r="G535" i="23"/>
  <c r="H535" i="23"/>
  <c r="I535" i="23"/>
  <c r="J535" i="23"/>
  <c r="K535" i="23"/>
  <c r="E536" i="23"/>
  <c r="F536" i="23"/>
  <c r="G536" i="23"/>
  <c r="H536" i="23"/>
  <c r="I536" i="23"/>
  <c r="J536" i="23"/>
  <c r="K536" i="23"/>
  <c r="E537" i="23"/>
  <c r="F537" i="23"/>
  <c r="G537" i="23"/>
  <c r="H537" i="23"/>
  <c r="I537" i="23"/>
  <c r="J537" i="23"/>
  <c r="K537" i="23"/>
  <c r="E538" i="23"/>
  <c r="F538" i="23"/>
  <c r="G538" i="23"/>
  <c r="H538" i="23"/>
  <c r="I538" i="23"/>
  <c r="J538" i="23"/>
  <c r="K538" i="23"/>
  <c r="E539" i="23"/>
  <c r="F539" i="23"/>
  <c r="G539" i="23"/>
  <c r="H539" i="23"/>
  <c r="I539" i="23"/>
  <c r="J539" i="23"/>
  <c r="K539" i="23"/>
  <c r="E540" i="23"/>
  <c r="F540" i="23"/>
  <c r="G540" i="23"/>
  <c r="H540" i="23"/>
  <c r="I540" i="23"/>
  <c r="J540" i="23"/>
  <c r="K540" i="23"/>
  <c r="E541" i="23"/>
  <c r="F541" i="23"/>
  <c r="G541" i="23"/>
  <c r="H541" i="23"/>
  <c r="I541" i="23"/>
  <c r="J541" i="23"/>
  <c r="K541" i="23"/>
  <c r="E542" i="23"/>
  <c r="F542" i="23"/>
  <c r="G542" i="23"/>
  <c r="H542" i="23"/>
  <c r="I542" i="23"/>
  <c r="J542" i="23"/>
  <c r="K542" i="23"/>
  <c r="E543" i="23"/>
  <c r="F543" i="23"/>
  <c r="G543" i="23"/>
  <c r="H543" i="23"/>
  <c r="I543" i="23"/>
  <c r="J543" i="23"/>
  <c r="K543" i="23"/>
  <c r="E544" i="23"/>
  <c r="F544" i="23"/>
  <c r="G544" i="23"/>
  <c r="H544" i="23"/>
  <c r="I544" i="23"/>
  <c r="J544" i="23"/>
  <c r="K544" i="23"/>
  <c r="E545" i="23"/>
  <c r="F545" i="23"/>
  <c r="G545" i="23"/>
  <c r="H545" i="23"/>
  <c r="I545" i="23"/>
  <c r="J545" i="23"/>
  <c r="K545" i="23"/>
  <c r="E546" i="23"/>
  <c r="F546" i="23"/>
  <c r="G546" i="23"/>
  <c r="H546" i="23"/>
  <c r="I546" i="23"/>
  <c r="J546" i="23"/>
  <c r="K546" i="23"/>
  <c r="E547" i="23"/>
  <c r="F547" i="23"/>
  <c r="G547" i="23"/>
  <c r="H547" i="23"/>
  <c r="I547" i="23"/>
  <c r="J547" i="23"/>
  <c r="K547" i="23"/>
  <c r="E548" i="23"/>
  <c r="F548" i="23"/>
  <c r="G548" i="23"/>
  <c r="H548" i="23"/>
  <c r="I548" i="23"/>
  <c r="J548" i="23"/>
  <c r="K548" i="23"/>
  <c r="E549" i="23"/>
  <c r="F549" i="23"/>
  <c r="G549" i="23"/>
  <c r="H549" i="23"/>
  <c r="I549" i="23"/>
  <c r="J549" i="23"/>
  <c r="K549" i="23"/>
  <c r="E550" i="23"/>
  <c r="F550" i="23"/>
  <c r="G550" i="23"/>
  <c r="H550" i="23"/>
  <c r="I550" i="23"/>
  <c r="J550" i="23"/>
  <c r="K550" i="23"/>
  <c r="E551" i="23"/>
  <c r="F551" i="23"/>
  <c r="G551" i="23"/>
  <c r="H551" i="23"/>
  <c r="I551" i="23"/>
  <c r="J551" i="23"/>
  <c r="K551" i="23"/>
  <c r="E552" i="23"/>
  <c r="F552" i="23"/>
  <c r="G552" i="23"/>
  <c r="H552" i="23"/>
  <c r="I552" i="23"/>
  <c r="J552" i="23"/>
  <c r="K552" i="23"/>
  <c r="E553" i="23"/>
  <c r="F553" i="23"/>
  <c r="G553" i="23"/>
  <c r="H553" i="23"/>
  <c r="I553" i="23"/>
  <c r="J553" i="23"/>
  <c r="K553" i="23"/>
  <c r="E554" i="23"/>
  <c r="F554" i="23"/>
  <c r="G554" i="23"/>
  <c r="H554" i="23"/>
  <c r="I554" i="23"/>
  <c r="J554" i="23"/>
  <c r="K554" i="23"/>
  <c r="E555" i="23"/>
  <c r="F555" i="23"/>
  <c r="G555" i="23"/>
  <c r="H555" i="23"/>
  <c r="I555" i="23"/>
  <c r="J555" i="23"/>
  <c r="K555" i="23"/>
  <c r="E556" i="23"/>
  <c r="F556" i="23"/>
  <c r="G556" i="23"/>
  <c r="H556" i="23"/>
  <c r="I556" i="23"/>
  <c r="J556" i="23"/>
  <c r="K556" i="23"/>
  <c r="E557" i="23"/>
  <c r="F557" i="23"/>
  <c r="G557" i="23"/>
  <c r="H557" i="23"/>
  <c r="I557" i="23"/>
  <c r="J557" i="23"/>
  <c r="K557" i="23"/>
  <c r="E558" i="23"/>
  <c r="F558" i="23"/>
  <c r="G558" i="23"/>
  <c r="H558" i="23"/>
  <c r="I558" i="23"/>
  <c r="J558" i="23"/>
  <c r="K558" i="23"/>
  <c r="E559" i="23"/>
  <c r="F559" i="23"/>
  <c r="G559" i="23"/>
  <c r="H559" i="23"/>
  <c r="I559" i="23"/>
  <c r="J559" i="23"/>
  <c r="K559" i="23"/>
  <c r="E560" i="23"/>
  <c r="F560" i="23"/>
  <c r="G560" i="23"/>
  <c r="H560" i="23"/>
  <c r="I560" i="23"/>
  <c r="J560" i="23"/>
  <c r="K560" i="23"/>
  <c r="E561" i="23"/>
  <c r="F561" i="23"/>
  <c r="G561" i="23"/>
  <c r="H561" i="23"/>
  <c r="I561" i="23"/>
  <c r="J561" i="23"/>
  <c r="K561" i="23"/>
  <c r="E562" i="23"/>
  <c r="F562" i="23"/>
  <c r="G562" i="23"/>
  <c r="H562" i="23"/>
  <c r="I562" i="23"/>
  <c r="J562" i="23"/>
  <c r="K562" i="23"/>
  <c r="E563" i="23"/>
  <c r="F563" i="23"/>
  <c r="G563" i="23"/>
  <c r="H563" i="23"/>
  <c r="I563" i="23"/>
  <c r="J563" i="23"/>
  <c r="K563" i="23"/>
  <c r="E564" i="23"/>
  <c r="F564" i="23"/>
  <c r="G564" i="23"/>
  <c r="H564" i="23"/>
  <c r="I564" i="23"/>
  <c r="J564" i="23"/>
  <c r="K564" i="23"/>
  <c r="E565" i="23"/>
  <c r="F565" i="23"/>
  <c r="G565" i="23"/>
  <c r="H565" i="23"/>
  <c r="I565" i="23"/>
  <c r="J565" i="23"/>
  <c r="K565" i="23"/>
  <c r="E566" i="23"/>
  <c r="F566" i="23"/>
  <c r="G566" i="23"/>
  <c r="H566" i="23"/>
  <c r="I566" i="23"/>
  <c r="J566" i="23"/>
  <c r="K566" i="23"/>
  <c r="E567" i="23"/>
  <c r="F567" i="23"/>
  <c r="G567" i="23"/>
  <c r="H567" i="23"/>
  <c r="I567" i="23"/>
  <c r="J567" i="23"/>
  <c r="K567" i="23"/>
  <c r="E568" i="23"/>
  <c r="F568" i="23"/>
  <c r="G568" i="23"/>
  <c r="H568" i="23"/>
  <c r="I568" i="23"/>
  <c r="J568" i="23"/>
  <c r="K568" i="23"/>
  <c r="E569" i="23"/>
  <c r="F569" i="23"/>
  <c r="G569" i="23"/>
  <c r="H569" i="23"/>
  <c r="I569" i="23"/>
  <c r="J569" i="23"/>
  <c r="K569" i="23"/>
  <c r="E570" i="23"/>
  <c r="F570" i="23"/>
  <c r="G570" i="23"/>
  <c r="H570" i="23"/>
  <c r="I570" i="23"/>
  <c r="J570" i="23"/>
  <c r="K570" i="23"/>
  <c r="E571" i="23"/>
  <c r="F571" i="23"/>
  <c r="G571" i="23"/>
  <c r="H571" i="23"/>
  <c r="I571" i="23"/>
  <c r="J571" i="23"/>
  <c r="K571" i="23"/>
  <c r="E572" i="23"/>
  <c r="F572" i="23"/>
  <c r="G572" i="23"/>
  <c r="H572" i="23"/>
  <c r="I572" i="23"/>
  <c r="J572" i="23"/>
  <c r="K572" i="23"/>
  <c r="E573" i="23"/>
  <c r="F573" i="23"/>
  <c r="G573" i="23"/>
  <c r="H573" i="23"/>
  <c r="I573" i="23"/>
  <c r="J573" i="23"/>
  <c r="K573" i="23"/>
  <c r="E574" i="23"/>
  <c r="F574" i="23"/>
  <c r="G574" i="23"/>
  <c r="H574" i="23"/>
  <c r="I574" i="23"/>
  <c r="J574" i="23"/>
  <c r="K574" i="23"/>
  <c r="E575" i="23"/>
  <c r="F575" i="23"/>
  <c r="G575" i="23"/>
  <c r="H575" i="23"/>
  <c r="I575" i="23"/>
  <c r="J575" i="23"/>
  <c r="K575" i="23"/>
  <c r="E576" i="23"/>
  <c r="F576" i="23"/>
  <c r="G576" i="23"/>
  <c r="H576" i="23"/>
  <c r="I576" i="23"/>
  <c r="J576" i="23"/>
  <c r="K576" i="23"/>
  <c r="E577" i="23"/>
  <c r="F577" i="23"/>
  <c r="G577" i="23"/>
  <c r="H577" i="23"/>
  <c r="I577" i="23"/>
  <c r="J577" i="23"/>
  <c r="K577" i="23"/>
  <c r="E578" i="23"/>
  <c r="F578" i="23"/>
  <c r="G578" i="23"/>
  <c r="H578" i="23"/>
  <c r="I578" i="23"/>
  <c r="J578" i="23"/>
  <c r="K578" i="23"/>
  <c r="E579" i="23"/>
  <c r="F579" i="23"/>
  <c r="G579" i="23"/>
  <c r="H579" i="23"/>
  <c r="I579" i="23"/>
  <c r="J579" i="23"/>
  <c r="K579" i="23"/>
  <c r="E580" i="23"/>
  <c r="F580" i="23"/>
  <c r="G580" i="23"/>
  <c r="H580" i="23"/>
  <c r="I580" i="23"/>
  <c r="J580" i="23"/>
  <c r="K580" i="23"/>
  <c r="E581" i="23"/>
  <c r="F581" i="23"/>
  <c r="G581" i="23"/>
  <c r="H581" i="23"/>
  <c r="I581" i="23"/>
  <c r="J581" i="23"/>
  <c r="K581" i="23"/>
  <c r="E582" i="23"/>
  <c r="F582" i="23"/>
  <c r="G582" i="23"/>
  <c r="H582" i="23"/>
  <c r="I582" i="23"/>
  <c r="J582" i="23"/>
  <c r="K582" i="23"/>
  <c r="E583" i="23"/>
  <c r="F583" i="23"/>
  <c r="G583" i="23"/>
  <c r="H583" i="23"/>
  <c r="I583" i="23"/>
  <c r="J583" i="23"/>
  <c r="K583" i="23"/>
  <c r="E584" i="23"/>
  <c r="F584" i="23"/>
  <c r="G584" i="23"/>
  <c r="H584" i="23"/>
  <c r="I584" i="23"/>
  <c r="J584" i="23"/>
  <c r="K584" i="23"/>
  <c r="E585" i="23"/>
  <c r="F585" i="23"/>
  <c r="G585" i="23"/>
  <c r="H585" i="23"/>
  <c r="I585" i="23"/>
  <c r="J585" i="23"/>
  <c r="K585" i="23"/>
  <c r="E586" i="23"/>
  <c r="F586" i="23"/>
  <c r="G586" i="23"/>
  <c r="H586" i="23"/>
  <c r="I586" i="23"/>
  <c r="J586" i="23"/>
  <c r="K586" i="23"/>
  <c r="E587" i="23"/>
  <c r="F587" i="23"/>
  <c r="G587" i="23"/>
  <c r="H587" i="23"/>
  <c r="I587" i="23"/>
  <c r="J587" i="23"/>
  <c r="K587" i="23"/>
  <c r="E588" i="23"/>
  <c r="F588" i="23"/>
  <c r="G588" i="23"/>
  <c r="H588" i="23"/>
  <c r="I588" i="23"/>
  <c r="J588" i="23"/>
  <c r="K588" i="23"/>
  <c r="E589" i="23"/>
  <c r="F589" i="23"/>
  <c r="G589" i="23"/>
  <c r="H589" i="23"/>
  <c r="I589" i="23"/>
  <c r="J589" i="23"/>
  <c r="K589" i="23"/>
  <c r="E590" i="23"/>
  <c r="F590" i="23"/>
  <c r="G590" i="23"/>
  <c r="H590" i="23"/>
  <c r="I590" i="23"/>
  <c r="J590" i="23"/>
  <c r="K590" i="23"/>
  <c r="E591" i="23"/>
  <c r="F591" i="23"/>
  <c r="G591" i="23"/>
  <c r="H591" i="23"/>
  <c r="I591" i="23"/>
  <c r="J591" i="23"/>
  <c r="K591" i="23"/>
  <c r="E592" i="23"/>
  <c r="F592" i="23"/>
  <c r="G592" i="23"/>
  <c r="H592" i="23"/>
  <c r="I592" i="23"/>
  <c r="J592" i="23"/>
  <c r="K592" i="23"/>
  <c r="E593" i="23"/>
  <c r="F593" i="23"/>
  <c r="G593" i="23"/>
  <c r="H593" i="23"/>
  <c r="I593" i="23"/>
  <c r="J593" i="23"/>
  <c r="K593" i="23"/>
  <c r="E594" i="23"/>
  <c r="F594" i="23"/>
  <c r="G594" i="23"/>
  <c r="H594" i="23"/>
  <c r="I594" i="23"/>
  <c r="J594" i="23"/>
  <c r="K594" i="23"/>
  <c r="E595" i="23"/>
  <c r="F595" i="23"/>
  <c r="G595" i="23"/>
  <c r="H595" i="23"/>
  <c r="I595" i="23"/>
  <c r="J595" i="23"/>
  <c r="K595" i="23"/>
  <c r="E596" i="23"/>
  <c r="F596" i="23"/>
  <c r="G596" i="23"/>
  <c r="H596" i="23"/>
  <c r="I596" i="23"/>
  <c r="J596" i="23"/>
  <c r="K596" i="23"/>
  <c r="E597" i="23"/>
  <c r="F597" i="23"/>
  <c r="G597" i="23"/>
  <c r="H597" i="23"/>
  <c r="I597" i="23"/>
  <c r="J597" i="23"/>
  <c r="K597" i="23"/>
  <c r="E598" i="23"/>
  <c r="F598" i="23"/>
  <c r="G598" i="23"/>
  <c r="H598" i="23"/>
  <c r="I598" i="23"/>
  <c r="J598" i="23"/>
  <c r="K598" i="23"/>
  <c r="E599" i="23"/>
  <c r="F599" i="23"/>
  <c r="G599" i="23"/>
  <c r="H599" i="23"/>
  <c r="I599" i="23"/>
  <c r="J599" i="23"/>
  <c r="K599" i="23"/>
  <c r="E600" i="23"/>
  <c r="F600" i="23"/>
  <c r="G600" i="23"/>
  <c r="H600" i="23"/>
  <c r="I600" i="23"/>
  <c r="J600" i="23"/>
  <c r="K600" i="23"/>
  <c r="E601" i="23"/>
  <c r="F601" i="23"/>
  <c r="G601" i="23"/>
  <c r="H601" i="23"/>
  <c r="I601" i="23"/>
  <c r="J601" i="23"/>
  <c r="K601" i="23"/>
  <c r="E602" i="23"/>
  <c r="F602" i="23"/>
  <c r="G602" i="23"/>
  <c r="H602" i="23"/>
  <c r="I602" i="23"/>
  <c r="J602" i="23"/>
  <c r="K602" i="23"/>
  <c r="E603" i="23"/>
  <c r="F603" i="23"/>
  <c r="G603" i="23"/>
  <c r="H603" i="23"/>
  <c r="I603" i="23"/>
  <c r="J603" i="23"/>
  <c r="K603" i="23"/>
  <c r="E604" i="23"/>
  <c r="F604" i="23"/>
  <c r="G604" i="23"/>
  <c r="H604" i="23"/>
  <c r="I604" i="23"/>
  <c r="J604" i="23"/>
  <c r="K604" i="23"/>
  <c r="E605" i="23"/>
  <c r="F605" i="23"/>
  <c r="G605" i="23"/>
  <c r="H605" i="23"/>
  <c r="I605" i="23"/>
  <c r="J605" i="23"/>
  <c r="K605" i="23"/>
  <c r="E606" i="23"/>
  <c r="F606" i="23"/>
  <c r="G606" i="23"/>
  <c r="H606" i="23"/>
  <c r="I606" i="23"/>
  <c r="J606" i="23"/>
  <c r="K606" i="23"/>
  <c r="E607" i="23"/>
  <c r="F607" i="23"/>
  <c r="G607" i="23"/>
  <c r="H607" i="23"/>
  <c r="I607" i="23"/>
  <c r="J607" i="23"/>
  <c r="K607" i="23"/>
  <c r="E608" i="23"/>
  <c r="F608" i="23"/>
  <c r="G608" i="23"/>
  <c r="H608" i="23"/>
  <c r="I608" i="23"/>
  <c r="J608" i="23"/>
  <c r="K608" i="23"/>
  <c r="E609" i="23"/>
  <c r="F609" i="23"/>
  <c r="G609" i="23"/>
  <c r="H609" i="23"/>
  <c r="I609" i="23"/>
  <c r="J609" i="23"/>
  <c r="K609" i="23"/>
  <c r="E610" i="23"/>
  <c r="F610" i="23"/>
  <c r="G610" i="23"/>
  <c r="H610" i="23"/>
  <c r="I610" i="23"/>
  <c r="J610" i="23"/>
  <c r="K610" i="23"/>
  <c r="E611" i="23"/>
  <c r="F611" i="23"/>
  <c r="G611" i="23"/>
  <c r="H611" i="23"/>
  <c r="I611" i="23"/>
  <c r="J611" i="23"/>
  <c r="K611" i="23"/>
  <c r="E612" i="23"/>
  <c r="F612" i="23"/>
  <c r="G612" i="23"/>
  <c r="H612" i="23"/>
  <c r="I612" i="23"/>
  <c r="J612" i="23"/>
  <c r="K612" i="23"/>
  <c r="E613" i="23"/>
  <c r="F613" i="23"/>
  <c r="G613" i="23"/>
  <c r="H613" i="23"/>
  <c r="I613" i="23"/>
  <c r="J613" i="23"/>
  <c r="K613" i="23"/>
  <c r="E614" i="23"/>
  <c r="F614" i="23"/>
  <c r="G614" i="23"/>
  <c r="H614" i="23"/>
  <c r="I614" i="23"/>
  <c r="J614" i="23"/>
  <c r="K614" i="23"/>
  <c r="E615" i="23"/>
  <c r="F615" i="23"/>
  <c r="G615" i="23"/>
  <c r="H615" i="23"/>
  <c r="I615" i="23"/>
  <c r="J615" i="23"/>
  <c r="K615" i="23"/>
  <c r="E616" i="23"/>
  <c r="F616" i="23"/>
  <c r="G616" i="23"/>
  <c r="H616" i="23"/>
  <c r="I616" i="23"/>
  <c r="J616" i="23"/>
  <c r="K616" i="23"/>
  <c r="E617" i="23"/>
  <c r="F617" i="23"/>
  <c r="G617" i="23"/>
  <c r="H617" i="23"/>
  <c r="I617" i="23"/>
  <c r="J617" i="23"/>
  <c r="K617" i="23"/>
  <c r="E618" i="23"/>
  <c r="F618" i="23"/>
  <c r="G618" i="23"/>
  <c r="H618" i="23"/>
  <c r="I618" i="23"/>
  <c r="J618" i="23"/>
  <c r="K618" i="23"/>
  <c r="E619" i="23"/>
  <c r="F619" i="23"/>
  <c r="G619" i="23"/>
  <c r="H619" i="23"/>
  <c r="I619" i="23"/>
  <c r="J619" i="23"/>
  <c r="K619" i="23"/>
  <c r="E620" i="23"/>
  <c r="F620" i="23"/>
  <c r="G620" i="23"/>
  <c r="H620" i="23"/>
  <c r="I620" i="23"/>
  <c r="J620" i="23"/>
  <c r="K620" i="23"/>
  <c r="E621" i="23"/>
  <c r="F621" i="23"/>
  <c r="G621" i="23"/>
  <c r="H621" i="23"/>
  <c r="I621" i="23"/>
  <c r="J621" i="23"/>
  <c r="K621" i="23"/>
  <c r="E622" i="23"/>
  <c r="F622" i="23"/>
  <c r="G622" i="23"/>
  <c r="H622" i="23"/>
  <c r="I622" i="23"/>
  <c r="J622" i="23"/>
  <c r="K622" i="23"/>
  <c r="E623" i="23"/>
  <c r="F623" i="23"/>
  <c r="G623" i="23"/>
  <c r="H623" i="23"/>
  <c r="I623" i="23"/>
  <c r="J623" i="23"/>
  <c r="K623" i="23"/>
  <c r="E624" i="23"/>
  <c r="F624" i="23"/>
  <c r="G624" i="23"/>
  <c r="H624" i="23"/>
  <c r="I624" i="23"/>
  <c r="J624" i="23"/>
  <c r="K624" i="23"/>
  <c r="E625" i="23"/>
  <c r="F625" i="23"/>
  <c r="G625" i="23"/>
  <c r="H625" i="23"/>
  <c r="I625" i="23"/>
  <c r="J625" i="23"/>
  <c r="K625" i="23"/>
  <c r="E626" i="23"/>
  <c r="F626" i="23"/>
  <c r="G626" i="23"/>
  <c r="H626" i="23"/>
  <c r="I626" i="23"/>
  <c r="J626" i="23"/>
  <c r="K626" i="23"/>
  <c r="E627" i="23"/>
  <c r="F627" i="23"/>
  <c r="G627" i="23"/>
  <c r="H627" i="23"/>
  <c r="I627" i="23"/>
  <c r="J627" i="23"/>
  <c r="K627" i="23"/>
  <c r="E628" i="23"/>
  <c r="F628" i="23"/>
  <c r="G628" i="23"/>
  <c r="H628" i="23"/>
  <c r="I628" i="23"/>
  <c r="J628" i="23"/>
  <c r="K628" i="23"/>
  <c r="E629" i="23"/>
  <c r="F629" i="23"/>
  <c r="G629" i="23"/>
  <c r="H629" i="23"/>
  <c r="I629" i="23"/>
  <c r="J629" i="23"/>
  <c r="K629" i="23"/>
  <c r="E630" i="23"/>
  <c r="F630" i="23"/>
  <c r="G630" i="23"/>
  <c r="H630" i="23"/>
  <c r="I630" i="23"/>
  <c r="J630" i="23"/>
  <c r="K630" i="23"/>
  <c r="E631" i="23"/>
  <c r="F631" i="23"/>
  <c r="G631" i="23"/>
  <c r="H631" i="23"/>
  <c r="I631" i="23"/>
  <c r="J631" i="23"/>
  <c r="K631" i="23"/>
  <c r="E632" i="23"/>
  <c r="F632" i="23"/>
  <c r="G632" i="23"/>
  <c r="H632" i="23"/>
  <c r="I632" i="23"/>
  <c r="J632" i="23"/>
  <c r="K632" i="23"/>
  <c r="E633" i="23"/>
  <c r="F633" i="23"/>
  <c r="G633" i="23"/>
  <c r="H633" i="23"/>
  <c r="I633" i="23"/>
  <c r="J633" i="23"/>
  <c r="K633" i="23"/>
  <c r="E634" i="23"/>
  <c r="F634" i="23"/>
  <c r="G634" i="23"/>
  <c r="H634" i="23"/>
  <c r="I634" i="23"/>
  <c r="J634" i="23"/>
  <c r="K634" i="23"/>
  <c r="E635" i="23"/>
  <c r="F635" i="23"/>
  <c r="G635" i="23"/>
  <c r="H635" i="23"/>
  <c r="I635" i="23"/>
  <c r="J635" i="23"/>
  <c r="K635" i="23"/>
  <c r="E636" i="23"/>
  <c r="F636" i="23"/>
  <c r="G636" i="23"/>
  <c r="H636" i="23"/>
  <c r="I636" i="23"/>
  <c r="J636" i="23"/>
  <c r="K636" i="23"/>
  <c r="E637" i="23"/>
  <c r="F637" i="23"/>
  <c r="G637" i="23"/>
  <c r="H637" i="23"/>
  <c r="I637" i="23"/>
  <c r="J637" i="23"/>
  <c r="K637" i="23"/>
  <c r="E638" i="23"/>
  <c r="F638" i="23"/>
  <c r="G638" i="23"/>
  <c r="H638" i="23"/>
  <c r="I638" i="23"/>
  <c r="J638" i="23"/>
  <c r="K638" i="23"/>
  <c r="E639" i="23"/>
  <c r="F639" i="23"/>
  <c r="G639" i="23"/>
  <c r="H639" i="23"/>
  <c r="I639" i="23"/>
  <c r="J639" i="23"/>
  <c r="K639" i="23"/>
  <c r="E640" i="23"/>
  <c r="F640" i="23"/>
  <c r="G640" i="23"/>
  <c r="H640" i="23"/>
  <c r="I640" i="23"/>
  <c r="J640" i="23"/>
  <c r="K640" i="23"/>
  <c r="E641" i="23"/>
  <c r="F641" i="23"/>
  <c r="G641" i="23"/>
  <c r="H641" i="23"/>
  <c r="I641" i="23"/>
  <c r="J641" i="23"/>
  <c r="K641" i="23"/>
  <c r="E642" i="23"/>
  <c r="F642" i="23"/>
  <c r="G642" i="23"/>
  <c r="H642" i="23"/>
  <c r="I642" i="23"/>
  <c r="J642" i="23"/>
  <c r="K642" i="23"/>
  <c r="E643" i="23"/>
  <c r="F643" i="23"/>
  <c r="G643" i="23"/>
  <c r="H643" i="23"/>
  <c r="I643" i="23"/>
  <c r="J643" i="23"/>
  <c r="K643" i="23"/>
  <c r="E644" i="23"/>
  <c r="F644" i="23"/>
  <c r="G644" i="23"/>
  <c r="H644" i="23"/>
  <c r="I644" i="23"/>
  <c r="J644" i="23"/>
  <c r="K644" i="23"/>
  <c r="E645" i="23"/>
  <c r="F645" i="23"/>
  <c r="G645" i="23"/>
  <c r="H645" i="23"/>
  <c r="I645" i="23"/>
  <c r="J645" i="23"/>
  <c r="K645" i="23"/>
  <c r="E317" i="23"/>
  <c r="F317" i="23"/>
  <c r="G317" i="23"/>
  <c r="H317" i="23"/>
  <c r="I317" i="23"/>
  <c r="J317" i="23"/>
  <c r="K317" i="23"/>
  <c r="E318" i="23"/>
  <c r="F318" i="23"/>
  <c r="G318" i="23"/>
  <c r="H318" i="23"/>
  <c r="I318" i="23"/>
  <c r="J318" i="23"/>
  <c r="K318" i="23"/>
  <c r="E319" i="23"/>
  <c r="F319" i="23"/>
  <c r="G319" i="23"/>
  <c r="H319" i="23"/>
  <c r="I319" i="23"/>
  <c r="J319" i="23"/>
  <c r="K319" i="23"/>
  <c r="E320" i="23"/>
  <c r="F320" i="23"/>
  <c r="G320" i="23"/>
  <c r="H320" i="23"/>
  <c r="I320" i="23"/>
  <c r="J320" i="23"/>
  <c r="K320" i="23"/>
  <c r="E321" i="23"/>
  <c r="F321" i="23"/>
  <c r="G321" i="23"/>
  <c r="H321" i="23"/>
  <c r="I321" i="23"/>
  <c r="J321" i="23"/>
  <c r="K321" i="23"/>
  <c r="E322" i="23"/>
  <c r="F322" i="23"/>
  <c r="G322" i="23"/>
  <c r="H322" i="23"/>
  <c r="I322" i="23"/>
  <c r="J322" i="23"/>
  <c r="K322" i="23"/>
  <c r="E323" i="23"/>
  <c r="F323" i="23"/>
  <c r="G323" i="23"/>
  <c r="H323" i="23"/>
  <c r="I323" i="23"/>
  <c r="J323" i="23"/>
  <c r="K323" i="23"/>
  <c r="E324" i="23"/>
  <c r="F324" i="23"/>
  <c r="G324" i="23"/>
  <c r="H324" i="23"/>
  <c r="I324" i="23"/>
  <c r="J324" i="23"/>
  <c r="K324" i="23"/>
  <c r="E315" i="23"/>
  <c r="F315" i="23"/>
  <c r="G315" i="23"/>
  <c r="H315" i="23"/>
  <c r="I315" i="23"/>
  <c r="J315" i="23"/>
  <c r="K315" i="23"/>
  <c r="E304" i="23"/>
  <c r="F304" i="23"/>
  <c r="G304" i="23"/>
  <c r="H304" i="23"/>
  <c r="I304" i="23"/>
  <c r="J304" i="23"/>
  <c r="K304" i="23"/>
  <c r="E296" i="23"/>
  <c r="F296" i="23"/>
  <c r="G296" i="23"/>
  <c r="H296" i="23"/>
  <c r="I296" i="23"/>
  <c r="J296" i="23"/>
  <c r="K296" i="23"/>
  <c r="E260" i="23"/>
  <c r="F260" i="23"/>
  <c r="G260" i="23"/>
  <c r="H260" i="23"/>
  <c r="I260" i="23"/>
  <c r="J260" i="23"/>
  <c r="K260" i="23"/>
  <c r="E220" i="23"/>
  <c r="F220" i="23"/>
  <c r="G220" i="23"/>
  <c r="H220" i="23"/>
  <c r="I220" i="23"/>
  <c r="J220" i="23"/>
  <c r="K220" i="23"/>
  <c r="E190" i="23"/>
  <c r="F190" i="23"/>
  <c r="G190" i="23"/>
  <c r="H190" i="23"/>
  <c r="I190" i="23"/>
  <c r="J190" i="23"/>
  <c r="K190" i="23"/>
  <c r="E191" i="23"/>
  <c r="F191" i="23"/>
  <c r="G191" i="23"/>
  <c r="H191" i="23"/>
  <c r="I191" i="23"/>
  <c r="J191" i="23"/>
  <c r="K191" i="23"/>
  <c r="E59" i="23"/>
  <c r="F59" i="23"/>
  <c r="G59" i="23"/>
  <c r="H59" i="23"/>
  <c r="I59" i="23"/>
  <c r="J59" i="23"/>
  <c r="K59" i="23"/>
  <c r="E50" i="23"/>
  <c r="F50" i="23"/>
  <c r="G50" i="23"/>
  <c r="H50" i="23"/>
  <c r="I50" i="23"/>
  <c r="J50" i="23"/>
  <c r="K50" i="23"/>
  <c r="E51" i="23"/>
  <c r="F51" i="23"/>
  <c r="G51" i="23"/>
  <c r="H51" i="23"/>
  <c r="I51" i="23"/>
  <c r="J51" i="23"/>
  <c r="K51" i="23"/>
  <c r="E46" i="23"/>
  <c r="F46" i="23"/>
  <c r="G46" i="23"/>
  <c r="H46" i="23"/>
  <c r="I46" i="23"/>
  <c r="J46" i="23"/>
  <c r="K46" i="23"/>
  <c r="E44" i="23"/>
  <c r="F44" i="23"/>
  <c r="G44" i="23"/>
  <c r="H44" i="23"/>
  <c r="I44" i="23"/>
  <c r="J44" i="23"/>
  <c r="K44" i="23"/>
  <c r="E34" i="23"/>
  <c r="F34" i="23"/>
  <c r="G34" i="23"/>
  <c r="H34" i="23"/>
  <c r="I34" i="23"/>
  <c r="J34" i="23"/>
  <c r="K34" i="23"/>
  <c r="E35" i="23"/>
  <c r="F35" i="23"/>
  <c r="G35" i="23"/>
  <c r="H35" i="23"/>
  <c r="I35" i="23"/>
  <c r="J35" i="23"/>
  <c r="K35" i="23"/>
  <c r="E36" i="23"/>
  <c r="F36" i="23"/>
  <c r="G36" i="23"/>
  <c r="H36" i="23"/>
  <c r="I36" i="23"/>
  <c r="J36" i="23"/>
  <c r="K36" i="23"/>
  <c r="E37" i="23"/>
  <c r="F37" i="23"/>
  <c r="G37" i="23"/>
  <c r="H37" i="23"/>
  <c r="I37" i="23"/>
  <c r="J37" i="23"/>
  <c r="K37" i="23"/>
  <c r="E38" i="23"/>
  <c r="F38" i="23"/>
  <c r="G38" i="23"/>
  <c r="H38" i="23"/>
  <c r="I38" i="23"/>
  <c r="J38" i="23"/>
  <c r="K38" i="23"/>
  <c r="E39" i="23"/>
  <c r="F39" i="23"/>
  <c r="G39" i="23"/>
  <c r="H39" i="23"/>
  <c r="I39" i="23"/>
  <c r="J39" i="23"/>
  <c r="K39" i="23"/>
  <c r="E40" i="23"/>
  <c r="F40" i="23"/>
  <c r="G40" i="23"/>
  <c r="H40" i="23"/>
  <c r="I40" i="23"/>
  <c r="J40" i="23"/>
  <c r="K40" i="23"/>
  <c r="E41" i="23"/>
  <c r="F41" i="23"/>
  <c r="G41" i="23"/>
  <c r="H41" i="23"/>
  <c r="I41" i="23"/>
  <c r="J41" i="23"/>
  <c r="K41" i="23"/>
  <c r="E42" i="23"/>
  <c r="F42" i="23"/>
  <c r="G42" i="23"/>
  <c r="H42" i="23"/>
  <c r="I42" i="23"/>
  <c r="J42" i="23"/>
  <c r="K42" i="23"/>
  <c r="E43" i="23"/>
  <c r="F43" i="23"/>
  <c r="G43" i="23"/>
  <c r="H43" i="23"/>
  <c r="I43" i="23"/>
  <c r="J43" i="23"/>
  <c r="K43" i="23"/>
  <c r="E45" i="23"/>
  <c r="F45" i="23"/>
  <c r="G45" i="23"/>
  <c r="H45" i="23"/>
  <c r="I45" i="23"/>
  <c r="J45" i="23"/>
  <c r="K45" i="23"/>
  <c r="E47" i="23"/>
  <c r="F47" i="23"/>
  <c r="G47" i="23"/>
  <c r="H47" i="23"/>
  <c r="I47" i="23"/>
  <c r="J47" i="23"/>
  <c r="K47" i="23"/>
  <c r="E48" i="23"/>
  <c r="F48" i="23"/>
  <c r="G48" i="23"/>
  <c r="H48" i="23"/>
  <c r="I48" i="23"/>
  <c r="J48" i="23"/>
  <c r="K48" i="23"/>
  <c r="E49" i="23"/>
  <c r="F49" i="23"/>
  <c r="G49" i="23"/>
  <c r="H49" i="23"/>
  <c r="I49" i="23"/>
  <c r="J49" i="23"/>
  <c r="K49" i="23"/>
  <c r="E52" i="23"/>
  <c r="F52" i="23"/>
  <c r="G52" i="23"/>
  <c r="H52" i="23"/>
  <c r="I52" i="23"/>
  <c r="J52" i="23"/>
  <c r="K52" i="23"/>
  <c r="E53" i="23"/>
  <c r="F53" i="23"/>
  <c r="G53" i="23"/>
  <c r="H53" i="23"/>
  <c r="I53" i="23"/>
  <c r="J53" i="23"/>
  <c r="K53" i="23"/>
  <c r="E54" i="23"/>
  <c r="F54" i="23"/>
  <c r="G54" i="23"/>
  <c r="H54" i="23"/>
  <c r="I54" i="23"/>
  <c r="J54" i="23"/>
  <c r="K54" i="23"/>
  <c r="E55" i="23"/>
  <c r="F55" i="23"/>
  <c r="G55" i="23"/>
  <c r="H55" i="23"/>
  <c r="I55" i="23"/>
  <c r="J55" i="23"/>
  <c r="K55" i="23"/>
  <c r="E56" i="23"/>
  <c r="F56" i="23"/>
  <c r="G56" i="23"/>
  <c r="H56" i="23"/>
  <c r="I56" i="23"/>
  <c r="J56" i="23"/>
  <c r="K56" i="23"/>
  <c r="E57" i="23"/>
  <c r="F57" i="23"/>
  <c r="G57" i="23"/>
  <c r="H57" i="23"/>
  <c r="I57" i="23"/>
  <c r="J57" i="23"/>
  <c r="K57" i="23"/>
  <c r="E58" i="23"/>
  <c r="F58" i="23"/>
  <c r="G58" i="23"/>
  <c r="H58" i="23"/>
  <c r="I58" i="23"/>
  <c r="J58" i="23"/>
  <c r="K58" i="23"/>
  <c r="E60" i="23"/>
  <c r="F60" i="23"/>
  <c r="G60" i="23"/>
  <c r="H60" i="23"/>
  <c r="I60" i="23"/>
  <c r="J60" i="23"/>
  <c r="K60" i="23"/>
  <c r="E61" i="23"/>
  <c r="F61" i="23"/>
  <c r="G61" i="23"/>
  <c r="H61" i="23"/>
  <c r="I61" i="23"/>
  <c r="J61" i="23"/>
  <c r="K61" i="23"/>
  <c r="E62" i="23"/>
  <c r="F62" i="23"/>
  <c r="G62" i="23"/>
  <c r="H62" i="23"/>
  <c r="I62" i="23"/>
  <c r="J62" i="23"/>
  <c r="K62" i="23"/>
  <c r="E63" i="23"/>
  <c r="F63" i="23"/>
  <c r="G63" i="23"/>
  <c r="H63" i="23"/>
  <c r="I63" i="23"/>
  <c r="J63" i="23"/>
  <c r="K63" i="23"/>
  <c r="E64" i="23"/>
  <c r="F64" i="23"/>
  <c r="G64" i="23"/>
  <c r="H64" i="23"/>
  <c r="I64" i="23"/>
  <c r="J64" i="23"/>
  <c r="K64" i="23"/>
  <c r="E65" i="23"/>
  <c r="F65" i="23"/>
  <c r="G65" i="23"/>
  <c r="H65" i="23"/>
  <c r="I65" i="23"/>
  <c r="J65" i="23"/>
  <c r="K65" i="23"/>
  <c r="E66" i="23"/>
  <c r="F66" i="23"/>
  <c r="G66" i="23"/>
  <c r="H66" i="23"/>
  <c r="I66" i="23"/>
  <c r="J66" i="23"/>
  <c r="K66" i="23"/>
  <c r="E67" i="23"/>
  <c r="F67" i="23"/>
  <c r="G67" i="23"/>
  <c r="H67" i="23"/>
  <c r="I67" i="23"/>
  <c r="J67" i="23"/>
  <c r="K67" i="23"/>
  <c r="E68" i="23"/>
  <c r="F68" i="23"/>
  <c r="G68" i="23"/>
  <c r="H68" i="23"/>
  <c r="I68" i="23"/>
  <c r="J68" i="23"/>
  <c r="K68" i="23"/>
  <c r="E69" i="23"/>
  <c r="F69" i="23"/>
  <c r="G69" i="23"/>
  <c r="H69" i="23"/>
  <c r="I69" i="23"/>
  <c r="J69" i="23"/>
  <c r="K69" i="23"/>
  <c r="E70" i="23"/>
  <c r="F70" i="23"/>
  <c r="G70" i="23"/>
  <c r="H70" i="23"/>
  <c r="I70" i="23"/>
  <c r="J70" i="23"/>
  <c r="K70" i="23"/>
  <c r="E71" i="23"/>
  <c r="F71" i="23"/>
  <c r="G71" i="23"/>
  <c r="H71" i="23"/>
  <c r="I71" i="23"/>
  <c r="J71" i="23"/>
  <c r="K71" i="23"/>
  <c r="E72" i="23"/>
  <c r="F72" i="23"/>
  <c r="G72" i="23"/>
  <c r="H72" i="23"/>
  <c r="I72" i="23"/>
  <c r="J72" i="23"/>
  <c r="K72" i="23"/>
  <c r="E73" i="23"/>
  <c r="F73" i="23"/>
  <c r="G73" i="23"/>
  <c r="H73" i="23"/>
  <c r="I73" i="23"/>
  <c r="J73" i="23"/>
  <c r="K73" i="23"/>
  <c r="E74" i="23"/>
  <c r="F74" i="23"/>
  <c r="G74" i="23"/>
  <c r="H74" i="23"/>
  <c r="I74" i="23"/>
  <c r="J74" i="23"/>
  <c r="K74" i="23"/>
  <c r="E75" i="23"/>
  <c r="F75" i="23"/>
  <c r="G75" i="23"/>
  <c r="H75" i="23"/>
  <c r="I75" i="23"/>
  <c r="J75" i="23"/>
  <c r="K75" i="23"/>
  <c r="E76" i="23"/>
  <c r="F76" i="23"/>
  <c r="G76" i="23"/>
  <c r="H76" i="23"/>
  <c r="I76" i="23"/>
  <c r="J76" i="23"/>
  <c r="K76" i="23"/>
  <c r="E77" i="23"/>
  <c r="F77" i="23"/>
  <c r="G77" i="23"/>
  <c r="H77" i="23"/>
  <c r="I77" i="23"/>
  <c r="J77" i="23"/>
  <c r="K77" i="23"/>
  <c r="E78" i="23"/>
  <c r="F78" i="23"/>
  <c r="G78" i="23"/>
  <c r="H78" i="23"/>
  <c r="I78" i="23"/>
  <c r="J78" i="23"/>
  <c r="K78" i="23"/>
  <c r="E79" i="23"/>
  <c r="F79" i="23"/>
  <c r="G79" i="23"/>
  <c r="H79" i="23"/>
  <c r="I79" i="23"/>
  <c r="J79" i="23"/>
  <c r="K79" i="23"/>
  <c r="E80" i="23"/>
  <c r="F80" i="23"/>
  <c r="G80" i="23"/>
  <c r="H80" i="23"/>
  <c r="I80" i="23"/>
  <c r="J80" i="23"/>
  <c r="K80" i="23"/>
  <c r="E81" i="23"/>
  <c r="F81" i="23"/>
  <c r="G81" i="23"/>
  <c r="H81" i="23"/>
  <c r="I81" i="23"/>
  <c r="J81" i="23"/>
  <c r="K81" i="23"/>
  <c r="E82" i="23"/>
  <c r="F82" i="23"/>
  <c r="G82" i="23"/>
  <c r="H82" i="23"/>
  <c r="I82" i="23"/>
  <c r="J82" i="23"/>
  <c r="K82" i="23"/>
  <c r="E83" i="23"/>
  <c r="F83" i="23"/>
  <c r="G83" i="23"/>
  <c r="H83" i="23"/>
  <c r="I83" i="23"/>
  <c r="J83" i="23"/>
  <c r="K83" i="23"/>
  <c r="E84" i="23"/>
  <c r="F84" i="23"/>
  <c r="G84" i="23"/>
  <c r="H84" i="23"/>
  <c r="I84" i="23"/>
  <c r="J84" i="23"/>
  <c r="K84" i="23"/>
  <c r="E85" i="23"/>
  <c r="F85" i="23"/>
  <c r="G85" i="23"/>
  <c r="H85" i="23"/>
  <c r="I85" i="23"/>
  <c r="J85" i="23"/>
  <c r="K85" i="23"/>
  <c r="E86" i="23"/>
  <c r="F86" i="23"/>
  <c r="G86" i="23"/>
  <c r="H86" i="23"/>
  <c r="I86" i="23"/>
  <c r="J86" i="23"/>
  <c r="K86" i="23"/>
  <c r="E87" i="23"/>
  <c r="F87" i="23"/>
  <c r="G87" i="23"/>
  <c r="H87" i="23"/>
  <c r="I87" i="23"/>
  <c r="J87" i="23"/>
  <c r="K87" i="23"/>
  <c r="E88" i="23"/>
  <c r="F88" i="23"/>
  <c r="G88" i="23"/>
  <c r="H88" i="23"/>
  <c r="I88" i="23"/>
  <c r="J88" i="23"/>
  <c r="K88" i="23"/>
  <c r="E89" i="23"/>
  <c r="F89" i="23"/>
  <c r="G89" i="23"/>
  <c r="H89" i="23"/>
  <c r="I89" i="23"/>
  <c r="J89" i="23"/>
  <c r="K89" i="23"/>
  <c r="E90" i="23"/>
  <c r="F90" i="23"/>
  <c r="G90" i="23"/>
  <c r="H90" i="23"/>
  <c r="I90" i="23"/>
  <c r="J90" i="23"/>
  <c r="K90" i="23"/>
  <c r="E91" i="23"/>
  <c r="F91" i="23"/>
  <c r="G91" i="23"/>
  <c r="H91" i="23"/>
  <c r="I91" i="23"/>
  <c r="J91" i="23"/>
  <c r="K91" i="23"/>
  <c r="E92" i="23"/>
  <c r="F92" i="23"/>
  <c r="G92" i="23"/>
  <c r="H92" i="23"/>
  <c r="I92" i="23"/>
  <c r="J92" i="23"/>
  <c r="K92" i="23"/>
  <c r="E93" i="23"/>
  <c r="F93" i="23"/>
  <c r="G93" i="23"/>
  <c r="H93" i="23"/>
  <c r="I93" i="23"/>
  <c r="J93" i="23"/>
  <c r="K93" i="23"/>
  <c r="E94" i="23"/>
  <c r="F94" i="23"/>
  <c r="G94" i="23"/>
  <c r="H94" i="23"/>
  <c r="I94" i="23"/>
  <c r="J94" i="23"/>
  <c r="K94" i="23"/>
  <c r="E95" i="23"/>
  <c r="F95" i="23"/>
  <c r="G95" i="23"/>
  <c r="H95" i="23"/>
  <c r="I95" i="23"/>
  <c r="J95" i="23"/>
  <c r="K95" i="23"/>
  <c r="E96" i="23"/>
  <c r="F96" i="23"/>
  <c r="G96" i="23"/>
  <c r="H96" i="23"/>
  <c r="I96" i="23"/>
  <c r="J96" i="23"/>
  <c r="K96" i="23"/>
  <c r="E97" i="23"/>
  <c r="F97" i="23"/>
  <c r="G97" i="23"/>
  <c r="H97" i="23"/>
  <c r="I97" i="23"/>
  <c r="J97" i="23"/>
  <c r="K97" i="23"/>
  <c r="E98" i="23"/>
  <c r="F98" i="23"/>
  <c r="G98" i="23"/>
  <c r="H98" i="23"/>
  <c r="I98" i="23"/>
  <c r="J98" i="23"/>
  <c r="K98" i="23"/>
  <c r="E99" i="23"/>
  <c r="F99" i="23"/>
  <c r="G99" i="23"/>
  <c r="H99" i="23"/>
  <c r="I99" i="23"/>
  <c r="J99" i="23"/>
  <c r="K99" i="23"/>
  <c r="E100" i="23"/>
  <c r="F100" i="23"/>
  <c r="G100" i="23"/>
  <c r="H100" i="23"/>
  <c r="I100" i="23"/>
  <c r="J100" i="23"/>
  <c r="K100" i="23"/>
  <c r="E101" i="23"/>
  <c r="F101" i="23"/>
  <c r="G101" i="23"/>
  <c r="H101" i="23"/>
  <c r="I101" i="23"/>
  <c r="J101" i="23"/>
  <c r="K101" i="23"/>
  <c r="E102" i="23"/>
  <c r="F102" i="23"/>
  <c r="G102" i="23"/>
  <c r="H102" i="23"/>
  <c r="I102" i="23"/>
  <c r="J102" i="23"/>
  <c r="K102" i="23"/>
  <c r="E103" i="23"/>
  <c r="F103" i="23"/>
  <c r="G103" i="23"/>
  <c r="H103" i="23"/>
  <c r="I103" i="23"/>
  <c r="J103" i="23"/>
  <c r="K103" i="23"/>
  <c r="E104" i="23"/>
  <c r="F104" i="23"/>
  <c r="G104" i="23"/>
  <c r="H104" i="23"/>
  <c r="I104" i="23"/>
  <c r="J104" i="23"/>
  <c r="K104" i="23"/>
  <c r="E105" i="23"/>
  <c r="F105" i="23"/>
  <c r="G105" i="23"/>
  <c r="H105" i="23"/>
  <c r="I105" i="23"/>
  <c r="J105" i="23"/>
  <c r="K105" i="23"/>
  <c r="E106" i="23"/>
  <c r="F106" i="23"/>
  <c r="G106" i="23"/>
  <c r="H106" i="23"/>
  <c r="I106" i="23"/>
  <c r="J106" i="23"/>
  <c r="K106" i="23"/>
  <c r="E107" i="23"/>
  <c r="F107" i="23"/>
  <c r="G107" i="23"/>
  <c r="H107" i="23"/>
  <c r="I107" i="23"/>
  <c r="J107" i="23"/>
  <c r="K107" i="23"/>
  <c r="E108" i="23"/>
  <c r="F108" i="23"/>
  <c r="G108" i="23"/>
  <c r="H108" i="23"/>
  <c r="I108" i="23"/>
  <c r="J108" i="23"/>
  <c r="K108" i="23"/>
  <c r="E109" i="23"/>
  <c r="F109" i="23"/>
  <c r="G109" i="23"/>
  <c r="H109" i="23"/>
  <c r="I109" i="23"/>
  <c r="J109" i="23"/>
  <c r="K109" i="23"/>
  <c r="E110" i="23"/>
  <c r="F110" i="23"/>
  <c r="G110" i="23"/>
  <c r="H110" i="23"/>
  <c r="I110" i="23"/>
  <c r="J110" i="23"/>
  <c r="K110" i="23"/>
  <c r="E111" i="23"/>
  <c r="F111" i="23"/>
  <c r="G111" i="23"/>
  <c r="H111" i="23"/>
  <c r="I111" i="23"/>
  <c r="J111" i="23"/>
  <c r="K111" i="23"/>
  <c r="E112" i="23"/>
  <c r="F112" i="23"/>
  <c r="G112" i="23"/>
  <c r="H112" i="23"/>
  <c r="I112" i="23"/>
  <c r="J112" i="23"/>
  <c r="K112" i="23"/>
  <c r="E113" i="23"/>
  <c r="F113" i="23"/>
  <c r="G113" i="23"/>
  <c r="H113" i="23"/>
  <c r="I113" i="23"/>
  <c r="J113" i="23"/>
  <c r="K113" i="23"/>
  <c r="E114" i="23"/>
  <c r="F114" i="23"/>
  <c r="G114" i="23"/>
  <c r="H114" i="23"/>
  <c r="I114" i="23"/>
  <c r="J114" i="23"/>
  <c r="K114" i="23"/>
  <c r="E115" i="23"/>
  <c r="F115" i="23"/>
  <c r="G115" i="23"/>
  <c r="H115" i="23"/>
  <c r="I115" i="23"/>
  <c r="J115" i="23"/>
  <c r="K115" i="23"/>
  <c r="E116" i="23"/>
  <c r="F116" i="23"/>
  <c r="G116" i="23"/>
  <c r="H116" i="23"/>
  <c r="I116" i="23"/>
  <c r="J116" i="23"/>
  <c r="K116" i="23"/>
  <c r="E117" i="23"/>
  <c r="F117" i="23"/>
  <c r="G117" i="23"/>
  <c r="H117" i="23"/>
  <c r="I117" i="23"/>
  <c r="J117" i="23"/>
  <c r="K117" i="23"/>
  <c r="E118" i="23"/>
  <c r="F118" i="23"/>
  <c r="G118" i="23"/>
  <c r="H118" i="23"/>
  <c r="I118" i="23"/>
  <c r="J118" i="23"/>
  <c r="K118" i="23"/>
  <c r="E119" i="23"/>
  <c r="F119" i="23"/>
  <c r="G119" i="23"/>
  <c r="H119" i="23"/>
  <c r="I119" i="23"/>
  <c r="J119" i="23"/>
  <c r="K119" i="23"/>
  <c r="E120" i="23"/>
  <c r="F120" i="23"/>
  <c r="G120" i="23"/>
  <c r="H120" i="23"/>
  <c r="I120" i="23"/>
  <c r="J120" i="23"/>
  <c r="K120" i="23"/>
  <c r="E121" i="23"/>
  <c r="F121" i="23"/>
  <c r="G121" i="23"/>
  <c r="H121" i="23"/>
  <c r="I121" i="23"/>
  <c r="J121" i="23"/>
  <c r="K121" i="23"/>
  <c r="E122" i="23"/>
  <c r="F122" i="23"/>
  <c r="G122" i="23"/>
  <c r="H122" i="23"/>
  <c r="I122" i="23"/>
  <c r="J122" i="23"/>
  <c r="K122" i="23"/>
  <c r="E123" i="23"/>
  <c r="F123" i="23"/>
  <c r="G123" i="23"/>
  <c r="H123" i="23"/>
  <c r="I123" i="23"/>
  <c r="J123" i="23"/>
  <c r="K123" i="23"/>
  <c r="E124" i="23"/>
  <c r="F124" i="23"/>
  <c r="G124" i="23"/>
  <c r="H124" i="23"/>
  <c r="I124" i="23"/>
  <c r="J124" i="23"/>
  <c r="K124" i="23"/>
  <c r="E125" i="23"/>
  <c r="F125" i="23"/>
  <c r="G125" i="23"/>
  <c r="H125" i="23"/>
  <c r="I125" i="23"/>
  <c r="J125" i="23"/>
  <c r="K125" i="23"/>
  <c r="E126" i="23"/>
  <c r="F126" i="23"/>
  <c r="G126" i="23"/>
  <c r="H126" i="23"/>
  <c r="I126" i="23"/>
  <c r="J126" i="23"/>
  <c r="K126" i="23"/>
  <c r="E127" i="23"/>
  <c r="F127" i="23"/>
  <c r="G127" i="23"/>
  <c r="H127" i="23"/>
  <c r="I127" i="23"/>
  <c r="J127" i="23"/>
  <c r="K127" i="23"/>
  <c r="E128" i="23"/>
  <c r="F128" i="23"/>
  <c r="G128" i="23"/>
  <c r="H128" i="23"/>
  <c r="I128" i="23"/>
  <c r="J128" i="23"/>
  <c r="K128" i="23"/>
  <c r="E129" i="23"/>
  <c r="F129" i="23"/>
  <c r="G129" i="23"/>
  <c r="H129" i="23"/>
  <c r="I129" i="23"/>
  <c r="J129" i="23"/>
  <c r="K129" i="23"/>
  <c r="E130" i="23"/>
  <c r="F130" i="23"/>
  <c r="G130" i="23"/>
  <c r="H130" i="23"/>
  <c r="I130" i="23"/>
  <c r="J130" i="23"/>
  <c r="K130" i="23"/>
  <c r="E131" i="23"/>
  <c r="F131" i="23"/>
  <c r="G131" i="23"/>
  <c r="H131" i="23"/>
  <c r="I131" i="23"/>
  <c r="J131" i="23"/>
  <c r="K131" i="23"/>
  <c r="E132" i="23"/>
  <c r="F132" i="23"/>
  <c r="G132" i="23"/>
  <c r="H132" i="23"/>
  <c r="I132" i="23"/>
  <c r="J132" i="23"/>
  <c r="K132" i="23"/>
  <c r="E133" i="23"/>
  <c r="F133" i="23"/>
  <c r="G133" i="23"/>
  <c r="H133" i="23"/>
  <c r="I133" i="23"/>
  <c r="J133" i="23"/>
  <c r="K133" i="23"/>
  <c r="E134" i="23"/>
  <c r="F134" i="23"/>
  <c r="G134" i="23"/>
  <c r="H134" i="23"/>
  <c r="I134" i="23"/>
  <c r="J134" i="23"/>
  <c r="K134" i="23"/>
  <c r="E135" i="23"/>
  <c r="F135" i="23"/>
  <c r="G135" i="23"/>
  <c r="H135" i="23"/>
  <c r="I135" i="23"/>
  <c r="J135" i="23"/>
  <c r="K135" i="23"/>
  <c r="E136" i="23"/>
  <c r="F136" i="23"/>
  <c r="G136" i="23"/>
  <c r="H136" i="23"/>
  <c r="I136" i="23"/>
  <c r="J136" i="23"/>
  <c r="K136" i="23"/>
  <c r="E137" i="23"/>
  <c r="F137" i="23"/>
  <c r="G137" i="23"/>
  <c r="H137" i="23"/>
  <c r="I137" i="23"/>
  <c r="J137" i="23"/>
  <c r="K137" i="23"/>
  <c r="E138" i="23"/>
  <c r="F138" i="23"/>
  <c r="G138" i="23"/>
  <c r="H138" i="23"/>
  <c r="I138" i="23"/>
  <c r="J138" i="23"/>
  <c r="K138" i="23"/>
  <c r="E139" i="23"/>
  <c r="F139" i="23"/>
  <c r="G139" i="23"/>
  <c r="H139" i="23"/>
  <c r="I139" i="23"/>
  <c r="J139" i="23"/>
  <c r="K139" i="23"/>
  <c r="E140" i="23"/>
  <c r="F140" i="23"/>
  <c r="G140" i="23"/>
  <c r="H140" i="23"/>
  <c r="I140" i="23"/>
  <c r="J140" i="23"/>
  <c r="K140" i="23"/>
  <c r="E141" i="23"/>
  <c r="F141" i="23"/>
  <c r="G141" i="23"/>
  <c r="H141" i="23"/>
  <c r="I141" i="23"/>
  <c r="J141" i="23"/>
  <c r="K141" i="23"/>
  <c r="E142" i="23"/>
  <c r="F142" i="23"/>
  <c r="G142" i="23"/>
  <c r="H142" i="23"/>
  <c r="I142" i="23"/>
  <c r="J142" i="23"/>
  <c r="K142" i="23"/>
  <c r="E143" i="23"/>
  <c r="F143" i="23"/>
  <c r="G143" i="23"/>
  <c r="H143" i="23"/>
  <c r="I143" i="23"/>
  <c r="J143" i="23"/>
  <c r="K143" i="23"/>
  <c r="E144" i="23"/>
  <c r="F144" i="23"/>
  <c r="G144" i="23"/>
  <c r="H144" i="23"/>
  <c r="I144" i="23"/>
  <c r="J144" i="23"/>
  <c r="K144" i="23"/>
  <c r="E145" i="23"/>
  <c r="F145" i="23"/>
  <c r="G145" i="23"/>
  <c r="H145" i="23"/>
  <c r="I145" i="23"/>
  <c r="J145" i="23"/>
  <c r="K145" i="23"/>
  <c r="E146" i="23"/>
  <c r="F146" i="23"/>
  <c r="G146" i="23"/>
  <c r="H146" i="23"/>
  <c r="I146" i="23"/>
  <c r="J146" i="23"/>
  <c r="K146" i="23"/>
  <c r="E147" i="23"/>
  <c r="F147" i="23"/>
  <c r="G147" i="23"/>
  <c r="H147" i="23"/>
  <c r="I147" i="23"/>
  <c r="J147" i="23"/>
  <c r="K147" i="23"/>
  <c r="E148" i="23"/>
  <c r="F148" i="23"/>
  <c r="G148" i="23"/>
  <c r="H148" i="23"/>
  <c r="I148" i="23"/>
  <c r="J148" i="23"/>
  <c r="K148" i="23"/>
  <c r="E149" i="23"/>
  <c r="F149" i="23"/>
  <c r="G149" i="23"/>
  <c r="H149" i="23"/>
  <c r="I149" i="23"/>
  <c r="J149" i="23"/>
  <c r="K149" i="23"/>
  <c r="E150" i="23"/>
  <c r="F150" i="23"/>
  <c r="G150" i="23"/>
  <c r="H150" i="23"/>
  <c r="I150" i="23"/>
  <c r="J150" i="23"/>
  <c r="K150" i="23"/>
  <c r="E151" i="23"/>
  <c r="F151" i="23"/>
  <c r="G151" i="23"/>
  <c r="H151" i="23"/>
  <c r="I151" i="23"/>
  <c r="J151" i="23"/>
  <c r="K151" i="23"/>
  <c r="E152" i="23"/>
  <c r="F152" i="23"/>
  <c r="G152" i="23"/>
  <c r="H152" i="23"/>
  <c r="I152" i="23"/>
  <c r="J152" i="23"/>
  <c r="K152" i="23"/>
  <c r="E153" i="23"/>
  <c r="F153" i="23"/>
  <c r="G153" i="23"/>
  <c r="H153" i="23"/>
  <c r="I153" i="23"/>
  <c r="J153" i="23"/>
  <c r="K153" i="23"/>
  <c r="E154" i="23"/>
  <c r="F154" i="23"/>
  <c r="G154" i="23"/>
  <c r="H154" i="23"/>
  <c r="I154" i="23"/>
  <c r="J154" i="23"/>
  <c r="K154" i="23"/>
  <c r="E155" i="23"/>
  <c r="F155" i="23"/>
  <c r="G155" i="23"/>
  <c r="H155" i="23"/>
  <c r="I155" i="23"/>
  <c r="J155" i="23"/>
  <c r="K155" i="23"/>
  <c r="E156" i="23"/>
  <c r="F156" i="23"/>
  <c r="G156" i="23"/>
  <c r="H156" i="23"/>
  <c r="I156" i="23"/>
  <c r="J156" i="23"/>
  <c r="K156" i="23"/>
  <c r="E157" i="23"/>
  <c r="F157" i="23"/>
  <c r="G157" i="23"/>
  <c r="H157" i="23"/>
  <c r="I157" i="23"/>
  <c r="J157" i="23"/>
  <c r="K157" i="23"/>
  <c r="E158" i="23"/>
  <c r="F158" i="23"/>
  <c r="G158" i="23"/>
  <c r="H158" i="23"/>
  <c r="I158" i="23"/>
  <c r="J158" i="23"/>
  <c r="K158" i="23"/>
  <c r="E159" i="23"/>
  <c r="F159" i="23"/>
  <c r="G159" i="23"/>
  <c r="H159" i="23"/>
  <c r="I159" i="23"/>
  <c r="J159" i="23"/>
  <c r="K159" i="23"/>
  <c r="E160" i="23"/>
  <c r="F160" i="23"/>
  <c r="G160" i="23"/>
  <c r="H160" i="23"/>
  <c r="I160" i="23"/>
  <c r="J160" i="23"/>
  <c r="K160" i="23"/>
  <c r="E161" i="23"/>
  <c r="F161" i="23"/>
  <c r="G161" i="23"/>
  <c r="H161" i="23"/>
  <c r="I161" i="23"/>
  <c r="J161" i="23"/>
  <c r="K161" i="23"/>
  <c r="E162" i="23"/>
  <c r="F162" i="23"/>
  <c r="G162" i="23"/>
  <c r="H162" i="23"/>
  <c r="I162" i="23"/>
  <c r="J162" i="23"/>
  <c r="K162" i="23"/>
  <c r="E163" i="23"/>
  <c r="F163" i="23"/>
  <c r="G163" i="23"/>
  <c r="H163" i="23"/>
  <c r="I163" i="23"/>
  <c r="J163" i="23"/>
  <c r="K163" i="23"/>
  <c r="E164" i="23"/>
  <c r="F164" i="23"/>
  <c r="G164" i="23"/>
  <c r="H164" i="23"/>
  <c r="I164" i="23"/>
  <c r="J164" i="23"/>
  <c r="K164" i="23"/>
  <c r="E165" i="23"/>
  <c r="F165" i="23"/>
  <c r="G165" i="23"/>
  <c r="H165" i="23"/>
  <c r="I165" i="23"/>
  <c r="J165" i="23"/>
  <c r="K165" i="23"/>
  <c r="E166" i="23"/>
  <c r="F166" i="23"/>
  <c r="G166" i="23"/>
  <c r="H166" i="23"/>
  <c r="I166" i="23"/>
  <c r="J166" i="23"/>
  <c r="K166" i="23"/>
  <c r="E167" i="23"/>
  <c r="F167" i="23"/>
  <c r="G167" i="23"/>
  <c r="H167" i="23"/>
  <c r="I167" i="23"/>
  <c r="J167" i="23"/>
  <c r="K167" i="23"/>
  <c r="E168" i="23"/>
  <c r="F168" i="23"/>
  <c r="G168" i="23"/>
  <c r="H168" i="23"/>
  <c r="I168" i="23"/>
  <c r="J168" i="23"/>
  <c r="K168" i="23"/>
  <c r="E169" i="23"/>
  <c r="F169" i="23"/>
  <c r="G169" i="23"/>
  <c r="H169" i="23"/>
  <c r="I169" i="23"/>
  <c r="J169" i="23"/>
  <c r="K169" i="23"/>
  <c r="E170" i="23"/>
  <c r="F170" i="23"/>
  <c r="G170" i="23"/>
  <c r="H170" i="23"/>
  <c r="I170" i="23"/>
  <c r="J170" i="23"/>
  <c r="K170" i="23"/>
  <c r="E171" i="23"/>
  <c r="F171" i="23"/>
  <c r="G171" i="23"/>
  <c r="H171" i="23"/>
  <c r="I171" i="23"/>
  <c r="J171" i="23"/>
  <c r="K171" i="23"/>
  <c r="E172" i="23"/>
  <c r="F172" i="23"/>
  <c r="G172" i="23"/>
  <c r="H172" i="23"/>
  <c r="I172" i="23"/>
  <c r="J172" i="23"/>
  <c r="K172" i="23"/>
  <c r="E173" i="23"/>
  <c r="F173" i="23"/>
  <c r="G173" i="23"/>
  <c r="H173" i="23"/>
  <c r="I173" i="23"/>
  <c r="J173" i="23"/>
  <c r="K173" i="23"/>
  <c r="E174" i="23"/>
  <c r="F174" i="23"/>
  <c r="G174" i="23"/>
  <c r="H174" i="23"/>
  <c r="I174" i="23"/>
  <c r="J174" i="23"/>
  <c r="K174" i="23"/>
  <c r="E175" i="23"/>
  <c r="F175" i="23"/>
  <c r="G175" i="23"/>
  <c r="H175" i="23"/>
  <c r="I175" i="23"/>
  <c r="J175" i="23"/>
  <c r="K175" i="23"/>
  <c r="E176" i="23"/>
  <c r="F176" i="23"/>
  <c r="G176" i="23"/>
  <c r="H176" i="23"/>
  <c r="I176" i="23"/>
  <c r="J176" i="23"/>
  <c r="K176" i="23"/>
  <c r="E177" i="23"/>
  <c r="F177" i="23"/>
  <c r="G177" i="23"/>
  <c r="H177" i="23"/>
  <c r="I177" i="23"/>
  <c r="J177" i="23"/>
  <c r="K177" i="23"/>
  <c r="E178" i="23"/>
  <c r="F178" i="23"/>
  <c r="G178" i="23"/>
  <c r="H178" i="23"/>
  <c r="I178" i="23"/>
  <c r="J178" i="23"/>
  <c r="K178" i="23"/>
  <c r="E179" i="23"/>
  <c r="F179" i="23"/>
  <c r="G179" i="23"/>
  <c r="H179" i="23"/>
  <c r="I179" i="23"/>
  <c r="J179" i="23"/>
  <c r="K179" i="23"/>
  <c r="E180" i="23"/>
  <c r="F180" i="23"/>
  <c r="G180" i="23"/>
  <c r="H180" i="23"/>
  <c r="I180" i="23"/>
  <c r="J180" i="23"/>
  <c r="K180" i="23"/>
  <c r="E181" i="23"/>
  <c r="F181" i="23"/>
  <c r="G181" i="23"/>
  <c r="H181" i="23"/>
  <c r="I181" i="23"/>
  <c r="J181" i="23"/>
  <c r="K181" i="23"/>
  <c r="E182" i="23"/>
  <c r="F182" i="23"/>
  <c r="G182" i="23"/>
  <c r="H182" i="23"/>
  <c r="I182" i="23"/>
  <c r="J182" i="23"/>
  <c r="K182" i="23"/>
  <c r="E183" i="23"/>
  <c r="F183" i="23"/>
  <c r="G183" i="23"/>
  <c r="H183" i="23"/>
  <c r="I183" i="23"/>
  <c r="J183" i="23"/>
  <c r="K183" i="23"/>
  <c r="E184" i="23"/>
  <c r="F184" i="23"/>
  <c r="G184" i="23"/>
  <c r="H184" i="23"/>
  <c r="I184" i="23"/>
  <c r="J184" i="23"/>
  <c r="K184" i="23"/>
  <c r="E185" i="23"/>
  <c r="F185" i="23"/>
  <c r="G185" i="23"/>
  <c r="H185" i="23"/>
  <c r="I185" i="23"/>
  <c r="J185" i="23"/>
  <c r="K185" i="23"/>
  <c r="E186" i="23"/>
  <c r="F186" i="23"/>
  <c r="G186" i="23"/>
  <c r="H186" i="23"/>
  <c r="I186" i="23"/>
  <c r="J186" i="23"/>
  <c r="K186" i="23"/>
  <c r="E187" i="23"/>
  <c r="F187" i="23"/>
  <c r="G187" i="23"/>
  <c r="H187" i="23"/>
  <c r="I187" i="23"/>
  <c r="J187" i="23"/>
  <c r="K187" i="23"/>
  <c r="E188" i="23"/>
  <c r="F188" i="23"/>
  <c r="G188" i="23"/>
  <c r="H188" i="23"/>
  <c r="I188" i="23"/>
  <c r="J188" i="23"/>
  <c r="K188" i="23"/>
  <c r="E189" i="23"/>
  <c r="F189" i="23"/>
  <c r="G189" i="23"/>
  <c r="H189" i="23"/>
  <c r="I189" i="23"/>
  <c r="J189" i="23"/>
  <c r="K189" i="23"/>
  <c r="E192" i="23"/>
  <c r="F192" i="23"/>
  <c r="G192" i="23"/>
  <c r="H192" i="23"/>
  <c r="I192" i="23"/>
  <c r="J192" i="23"/>
  <c r="K192" i="23"/>
  <c r="E193" i="23"/>
  <c r="F193" i="23"/>
  <c r="G193" i="23"/>
  <c r="H193" i="23"/>
  <c r="I193" i="23"/>
  <c r="J193" i="23"/>
  <c r="K193" i="23"/>
  <c r="E194" i="23"/>
  <c r="F194" i="23"/>
  <c r="G194" i="23"/>
  <c r="H194" i="23"/>
  <c r="I194" i="23"/>
  <c r="J194" i="23"/>
  <c r="K194" i="23"/>
  <c r="E195" i="23"/>
  <c r="F195" i="23"/>
  <c r="G195" i="23"/>
  <c r="H195" i="23"/>
  <c r="I195" i="23"/>
  <c r="J195" i="23"/>
  <c r="K195" i="23"/>
  <c r="E196" i="23"/>
  <c r="F196" i="23"/>
  <c r="G196" i="23"/>
  <c r="H196" i="23"/>
  <c r="I196" i="23"/>
  <c r="J196" i="23"/>
  <c r="K196" i="23"/>
  <c r="E197" i="23"/>
  <c r="F197" i="23"/>
  <c r="G197" i="23"/>
  <c r="H197" i="23"/>
  <c r="I197" i="23"/>
  <c r="J197" i="23"/>
  <c r="K197" i="23"/>
  <c r="E198" i="23"/>
  <c r="F198" i="23"/>
  <c r="G198" i="23"/>
  <c r="H198" i="23"/>
  <c r="I198" i="23"/>
  <c r="J198" i="23"/>
  <c r="K198" i="23"/>
  <c r="E199" i="23"/>
  <c r="F199" i="23"/>
  <c r="G199" i="23"/>
  <c r="H199" i="23"/>
  <c r="I199" i="23"/>
  <c r="J199" i="23"/>
  <c r="K199" i="23"/>
  <c r="E200" i="23"/>
  <c r="F200" i="23"/>
  <c r="G200" i="23"/>
  <c r="H200" i="23"/>
  <c r="I200" i="23"/>
  <c r="J200" i="23"/>
  <c r="K200" i="23"/>
  <c r="E201" i="23"/>
  <c r="F201" i="23"/>
  <c r="G201" i="23"/>
  <c r="H201" i="23"/>
  <c r="I201" i="23"/>
  <c r="J201" i="23"/>
  <c r="K201" i="23"/>
  <c r="E202" i="23"/>
  <c r="F202" i="23"/>
  <c r="G202" i="23"/>
  <c r="H202" i="23"/>
  <c r="I202" i="23"/>
  <c r="J202" i="23"/>
  <c r="K202" i="23"/>
  <c r="E203" i="23"/>
  <c r="F203" i="23"/>
  <c r="G203" i="23"/>
  <c r="H203" i="23"/>
  <c r="I203" i="23"/>
  <c r="J203" i="23"/>
  <c r="K203" i="23"/>
  <c r="E204" i="23"/>
  <c r="F204" i="23"/>
  <c r="G204" i="23"/>
  <c r="H204" i="23"/>
  <c r="I204" i="23"/>
  <c r="J204" i="23"/>
  <c r="K204" i="23"/>
  <c r="E205" i="23"/>
  <c r="F205" i="23"/>
  <c r="G205" i="23"/>
  <c r="H205" i="23"/>
  <c r="I205" i="23"/>
  <c r="J205" i="23"/>
  <c r="K205" i="23"/>
  <c r="E206" i="23"/>
  <c r="F206" i="23"/>
  <c r="G206" i="23"/>
  <c r="H206" i="23"/>
  <c r="I206" i="23"/>
  <c r="J206" i="23"/>
  <c r="K206" i="23"/>
  <c r="E207" i="23"/>
  <c r="F207" i="23"/>
  <c r="G207" i="23"/>
  <c r="H207" i="23"/>
  <c r="I207" i="23"/>
  <c r="J207" i="23"/>
  <c r="K207" i="23"/>
  <c r="E208" i="23"/>
  <c r="F208" i="23"/>
  <c r="G208" i="23"/>
  <c r="H208" i="23"/>
  <c r="I208" i="23"/>
  <c r="J208" i="23"/>
  <c r="K208" i="23"/>
  <c r="E209" i="23"/>
  <c r="F209" i="23"/>
  <c r="G209" i="23"/>
  <c r="H209" i="23"/>
  <c r="I209" i="23"/>
  <c r="J209" i="23"/>
  <c r="K209" i="23"/>
  <c r="E210" i="23"/>
  <c r="F210" i="23"/>
  <c r="G210" i="23"/>
  <c r="H210" i="23"/>
  <c r="I210" i="23"/>
  <c r="J210" i="23"/>
  <c r="K210" i="23"/>
  <c r="E211" i="23"/>
  <c r="F211" i="23"/>
  <c r="G211" i="23"/>
  <c r="H211" i="23"/>
  <c r="I211" i="23"/>
  <c r="J211" i="23"/>
  <c r="K211" i="23"/>
  <c r="E212" i="23"/>
  <c r="F212" i="23"/>
  <c r="G212" i="23"/>
  <c r="H212" i="23"/>
  <c r="I212" i="23"/>
  <c r="J212" i="23"/>
  <c r="K212" i="23"/>
  <c r="E213" i="23"/>
  <c r="F213" i="23"/>
  <c r="G213" i="23"/>
  <c r="H213" i="23"/>
  <c r="I213" i="23"/>
  <c r="J213" i="23"/>
  <c r="K213" i="23"/>
  <c r="E214" i="23"/>
  <c r="F214" i="23"/>
  <c r="G214" i="23"/>
  <c r="H214" i="23"/>
  <c r="I214" i="23"/>
  <c r="J214" i="23"/>
  <c r="K214" i="23"/>
  <c r="E215" i="23"/>
  <c r="F215" i="23"/>
  <c r="G215" i="23"/>
  <c r="H215" i="23"/>
  <c r="I215" i="23"/>
  <c r="J215" i="23"/>
  <c r="K215" i="23"/>
  <c r="E216" i="23"/>
  <c r="F216" i="23"/>
  <c r="G216" i="23"/>
  <c r="H216" i="23"/>
  <c r="I216" i="23"/>
  <c r="J216" i="23"/>
  <c r="K216" i="23"/>
  <c r="E217" i="23"/>
  <c r="F217" i="23"/>
  <c r="G217" i="23"/>
  <c r="H217" i="23"/>
  <c r="I217" i="23"/>
  <c r="J217" i="23"/>
  <c r="K217" i="23"/>
  <c r="E218" i="23"/>
  <c r="F218" i="23"/>
  <c r="G218" i="23"/>
  <c r="H218" i="23"/>
  <c r="I218" i="23"/>
  <c r="J218" i="23"/>
  <c r="K218" i="23"/>
  <c r="E219" i="23"/>
  <c r="F219" i="23"/>
  <c r="G219" i="23"/>
  <c r="H219" i="23"/>
  <c r="I219" i="23"/>
  <c r="J219" i="23"/>
  <c r="K219" i="23"/>
  <c r="E221" i="23"/>
  <c r="F221" i="23"/>
  <c r="G221" i="23"/>
  <c r="H221" i="23"/>
  <c r="I221" i="23"/>
  <c r="J221" i="23"/>
  <c r="K221" i="23"/>
  <c r="E222" i="23"/>
  <c r="F222" i="23"/>
  <c r="G222" i="23"/>
  <c r="H222" i="23"/>
  <c r="I222" i="23"/>
  <c r="J222" i="23"/>
  <c r="K222" i="23"/>
  <c r="E223" i="23"/>
  <c r="F223" i="23"/>
  <c r="G223" i="23"/>
  <c r="H223" i="23"/>
  <c r="I223" i="23"/>
  <c r="J223" i="23"/>
  <c r="K223" i="23"/>
  <c r="E224" i="23"/>
  <c r="F224" i="23"/>
  <c r="G224" i="23"/>
  <c r="H224" i="23"/>
  <c r="I224" i="23"/>
  <c r="J224" i="23"/>
  <c r="K224" i="23"/>
  <c r="E225" i="23"/>
  <c r="F225" i="23"/>
  <c r="G225" i="23"/>
  <c r="H225" i="23"/>
  <c r="I225" i="23"/>
  <c r="J225" i="23"/>
  <c r="K225" i="23"/>
  <c r="E226" i="23"/>
  <c r="F226" i="23"/>
  <c r="G226" i="23"/>
  <c r="H226" i="23"/>
  <c r="I226" i="23"/>
  <c r="J226" i="23"/>
  <c r="K226" i="23"/>
  <c r="E227" i="23"/>
  <c r="F227" i="23"/>
  <c r="G227" i="23"/>
  <c r="H227" i="23"/>
  <c r="I227" i="23"/>
  <c r="J227" i="23"/>
  <c r="K227" i="23"/>
  <c r="E228" i="23"/>
  <c r="F228" i="23"/>
  <c r="G228" i="23"/>
  <c r="H228" i="23"/>
  <c r="I228" i="23"/>
  <c r="J228" i="23"/>
  <c r="K228" i="23"/>
  <c r="E229" i="23"/>
  <c r="F229" i="23"/>
  <c r="G229" i="23"/>
  <c r="H229" i="23"/>
  <c r="I229" i="23"/>
  <c r="J229" i="23"/>
  <c r="K229" i="23"/>
  <c r="E230" i="23"/>
  <c r="F230" i="23"/>
  <c r="G230" i="23"/>
  <c r="H230" i="23"/>
  <c r="I230" i="23"/>
  <c r="J230" i="23"/>
  <c r="K230" i="23"/>
  <c r="E231" i="23"/>
  <c r="F231" i="23"/>
  <c r="G231" i="23"/>
  <c r="H231" i="23"/>
  <c r="I231" i="23"/>
  <c r="J231" i="23"/>
  <c r="K231" i="23"/>
  <c r="E232" i="23"/>
  <c r="F232" i="23"/>
  <c r="G232" i="23"/>
  <c r="H232" i="23"/>
  <c r="I232" i="23"/>
  <c r="J232" i="23"/>
  <c r="K232" i="23"/>
  <c r="E233" i="23"/>
  <c r="F233" i="23"/>
  <c r="G233" i="23"/>
  <c r="H233" i="23"/>
  <c r="I233" i="23"/>
  <c r="J233" i="23"/>
  <c r="K233" i="23"/>
  <c r="E234" i="23"/>
  <c r="F234" i="23"/>
  <c r="G234" i="23"/>
  <c r="H234" i="23"/>
  <c r="I234" i="23"/>
  <c r="J234" i="23"/>
  <c r="K234" i="23"/>
  <c r="E235" i="23"/>
  <c r="F235" i="23"/>
  <c r="G235" i="23"/>
  <c r="H235" i="23"/>
  <c r="I235" i="23"/>
  <c r="J235" i="23"/>
  <c r="K235" i="23"/>
  <c r="E236" i="23"/>
  <c r="F236" i="23"/>
  <c r="G236" i="23"/>
  <c r="H236" i="23"/>
  <c r="I236" i="23"/>
  <c r="J236" i="23"/>
  <c r="K236" i="23"/>
  <c r="E237" i="23"/>
  <c r="F237" i="23"/>
  <c r="G237" i="23"/>
  <c r="H237" i="23"/>
  <c r="I237" i="23"/>
  <c r="J237" i="23"/>
  <c r="K237" i="23"/>
  <c r="E238" i="23"/>
  <c r="F238" i="23"/>
  <c r="G238" i="23"/>
  <c r="H238" i="23"/>
  <c r="I238" i="23"/>
  <c r="J238" i="23"/>
  <c r="K238" i="23"/>
  <c r="E239" i="23"/>
  <c r="F239" i="23"/>
  <c r="G239" i="23"/>
  <c r="H239" i="23"/>
  <c r="I239" i="23"/>
  <c r="J239" i="23"/>
  <c r="K239" i="23"/>
  <c r="E240" i="23"/>
  <c r="F240" i="23"/>
  <c r="G240" i="23"/>
  <c r="H240" i="23"/>
  <c r="I240" i="23"/>
  <c r="J240" i="23"/>
  <c r="K240" i="23"/>
  <c r="E241" i="23"/>
  <c r="F241" i="23"/>
  <c r="G241" i="23"/>
  <c r="H241" i="23"/>
  <c r="I241" i="23"/>
  <c r="J241" i="23"/>
  <c r="K241" i="23"/>
  <c r="E242" i="23"/>
  <c r="F242" i="23"/>
  <c r="G242" i="23"/>
  <c r="H242" i="23"/>
  <c r="I242" i="23"/>
  <c r="J242" i="23"/>
  <c r="K242" i="23"/>
  <c r="E243" i="23"/>
  <c r="F243" i="23"/>
  <c r="G243" i="23"/>
  <c r="H243" i="23"/>
  <c r="I243" i="23"/>
  <c r="J243" i="23"/>
  <c r="K243" i="23"/>
  <c r="E244" i="23"/>
  <c r="F244" i="23"/>
  <c r="G244" i="23"/>
  <c r="H244" i="23"/>
  <c r="I244" i="23"/>
  <c r="J244" i="23"/>
  <c r="K244" i="23"/>
  <c r="E245" i="23"/>
  <c r="F245" i="23"/>
  <c r="G245" i="23"/>
  <c r="H245" i="23"/>
  <c r="I245" i="23"/>
  <c r="J245" i="23"/>
  <c r="K245" i="23"/>
  <c r="E246" i="23"/>
  <c r="F246" i="23"/>
  <c r="G246" i="23"/>
  <c r="H246" i="23"/>
  <c r="I246" i="23"/>
  <c r="J246" i="23"/>
  <c r="K246" i="23"/>
  <c r="E247" i="23"/>
  <c r="F247" i="23"/>
  <c r="G247" i="23"/>
  <c r="H247" i="23"/>
  <c r="I247" i="23"/>
  <c r="J247" i="23"/>
  <c r="K247" i="23"/>
  <c r="E248" i="23"/>
  <c r="F248" i="23"/>
  <c r="G248" i="23"/>
  <c r="H248" i="23"/>
  <c r="I248" i="23"/>
  <c r="J248" i="23"/>
  <c r="K248" i="23"/>
  <c r="E249" i="23"/>
  <c r="F249" i="23"/>
  <c r="G249" i="23"/>
  <c r="H249" i="23"/>
  <c r="I249" i="23"/>
  <c r="J249" i="23"/>
  <c r="K249" i="23"/>
  <c r="E250" i="23"/>
  <c r="F250" i="23"/>
  <c r="G250" i="23"/>
  <c r="H250" i="23"/>
  <c r="I250" i="23"/>
  <c r="J250" i="23"/>
  <c r="K250" i="23"/>
  <c r="E251" i="23"/>
  <c r="F251" i="23"/>
  <c r="G251" i="23"/>
  <c r="H251" i="23"/>
  <c r="I251" i="23"/>
  <c r="J251" i="23"/>
  <c r="K251" i="23"/>
  <c r="E252" i="23"/>
  <c r="F252" i="23"/>
  <c r="G252" i="23"/>
  <c r="H252" i="23"/>
  <c r="I252" i="23"/>
  <c r="J252" i="23"/>
  <c r="K252" i="23"/>
  <c r="E253" i="23"/>
  <c r="F253" i="23"/>
  <c r="G253" i="23"/>
  <c r="H253" i="23"/>
  <c r="I253" i="23"/>
  <c r="J253" i="23"/>
  <c r="K253" i="23"/>
  <c r="E254" i="23"/>
  <c r="F254" i="23"/>
  <c r="G254" i="23"/>
  <c r="H254" i="23"/>
  <c r="I254" i="23"/>
  <c r="J254" i="23"/>
  <c r="K254" i="23"/>
  <c r="E255" i="23"/>
  <c r="F255" i="23"/>
  <c r="G255" i="23"/>
  <c r="H255" i="23"/>
  <c r="I255" i="23"/>
  <c r="J255" i="23"/>
  <c r="K255" i="23"/>
  <c r="E256" i="23"/>
  <c r="F256" i="23"/>
  <c r="G256" i="23"/>
  <c r="H256" i="23"/>
  <c r="I256" i="23"/>
  <c r="J256" i="23"/>
  <c r="K256" i="23"/>
  <c r="E257" i="23"/>
  <c r="F257" i="23"/>
  <c r="G257" i="23"/>
  <c r="H257" i="23"/>
  <c r="I257" i="23"/>
  <c r="J257" i="23"/>
  <c r="K257" i="23"/>
  <c r="E258" i="23"/>
  <c r="F258" i="23"/>
  <c r="G258" i="23"/>
  <c r="H258" i="23"/>
  <c r="I258" i="23"/>
  <c r="J258" i="23"/>
  <c r="K258" i="23"/>
  <c r="E259" i="23"/>
  <c r="F259" i="23"/>
  <c r="G259" i="23"/>
  <c r="H259" i="23"/>
  <c r="I259" i="23"/>
  <c r="J259" i="23"/>
  <c r="K259" i="23"/>
  <c r="E261" i="23"/>
  <c r="F261" i="23"/>
  <c r="G261" i="23"/>
  <c r="H261" i="23"/>
  <c r="I261" i="23"/>
  <c r="J261" i="23"/>
  <c r="K261" i="23"/>
  <c r="E262" i="23"/>
  <c r="F262" i="23"/>
  <c r="G262" i="23"/>
  <c r="H262" i="23"/>
  <c r="I262" i="23"/>
  <c r="J262" i="23"/>
  <c r="K262" i="23"/>
  <c r="E263" i="23"/>
  <c r="F263" i="23"/>
  <c r="G263" i="23"/>
  <c r="H263" i="23"/>
  <c r="I263" i="23"/>
  <c r="J263" i="23"/>
  <c r="K263" i="23"/>
  <c r="E264" i="23"/>
  <c r="F264" i="23"/>
  <c r="G264" i="23"/>
  <c r="H264" i="23"/>
  <c r="I264" i="23"/>
  <c r="J264" i="23"/>
  <c r="K264" i="23"/>
  <c r="E265" i="23"/>
  <c r="F265" i="23"/>
  <c r="G265" i="23"/>
  <c r="H265" i="23"/>
  <c r="I265" i="23"/>
  <c r="J265" i="23"/>
  <c r="K265" i="23"/>
  <c r="E266" i="23"/>
  <c r="F266" i="23"/>
  <c r="G266" i="23"/>
  <c r="H266" i="23"/>
  <c r="I266" i="23"/>
  <c r="J266" i="23"/>
  <c r="K266" i="23"/>
  <c r="E267" i="23"/>
  <c r="F267" i="23"/>
  <c r="G267" i="23"/>
  <c r="H267" i="23"/>
  <c r="I267" i="23"/>
  <c r="J267" i="23"/>
  <c r="K267" i="23"/>
  <c r="E268" i="23"/>
  <c r="F268" i="23"/>
  <c r="G268" i="23"/>
  <c r="H268" i="23"/>
  <c r="I268" i="23"/>
  <c r="J268" i="23"/>
  <c r="K268" i="23"/>
  <c r="E269" i="23"/>
  <c r="F269" i="23"/>
  <c r="G269" i="23"/>
  <c r="H269" i="23"/>
  <c r="I269" i="23"/>
  <c r="J269" i="23"/>
  <c r="K269" i="23"/>
  <c r="E270" i="23"/>
  <c r="F270" i="23"/>
  <c r="G270" i="23"/>
  <c r="H270" i="23"/>
  <c r="I270" i="23"/>
  <c r="J270" i="23"/>
  <c r="K270" i="23"/>
  <c r="E271" i="23"/>
  <c r="F271" i="23"/>
  <c r="G271" i="23"/>
  <c r="H271" i="23"/>
  <c r="I271" i="23"/>
  <c r="J271" i="23"/>
  <c r="K271" i="23"/>
  <c r="E272" i="23"/>
  <c r="F272" i="23"/>
  <c r="G272" i="23"/>
  <c r="H272" i="23"/>
  <c r="I272" i="23"/>
  <c r="J272" i="23"/>
  <c r="K272" i="23"/>
  <c r="E273" i="23"/>
  <c r="F273" i="23"/>
  <c r="G273" i="23"/>
  <c r="H273" i="23"/>
  <c r="I273" i="23"/>
  <c r="J273" i="23"/>
  <c r="K273" i="23"/>
  <c r="E274" i="23"/>
  <c r="F274" i="23"/>
  <c r="G274" i="23"/>
  <c r="H274" i="23"/>
  <c r="I274" i="23"/>
  <c r="J274" i="23"/>
  <c r="K274" i="23"/>
  <c r="E275" i="23"/>
  <c r="F275" i="23"/>
  <c r="G275" i="23"/>
  <c r="H275" i="23"/>
  <c r="I275" i="23"/>
  <c r="J275" i="23"/>
  <c r="K275" i="23"/>
  <c r="E276" i="23"/>
  <c r="F276" i="23"/>
  <c r="G276" i="23"/>
  <c r="H276" i="23"/>
  <c r="I276" i="23"/>
  <c r="J276" i="23"/>
  <c r="K276" i="23"/>
  <c r="E277" i="23"/>
  <c r="F277" i="23"/>
  <c r="G277" i="23"/>
  <c r="H277" i="23"/>
  <c r="I277" i="23"/>
  <c r="J277" i="23"/>
  <c r="K277" i="23"/>
  <c r="E278" i="23"/>
  <c r="F278" i="23"/>
  <c r="G278" i="23"/>
  <c r="H278" i="23"/>
  <c r="I278" i="23"/>
  <c r="J278" i="23"/>
  <c r="K278" i="23"/>
  <c r="E279" i="23"/>
  <c r="F279" i="23"/>
  <c r="G279" i="23"/>
  <c r="H279" i="23"/>
  <c r="I279" i="23"/>
  <c r="J279" i="23"/>
  <c r="K279" i="23"/>
  <c r="E280" i="23"/>
  <c r="F280" i="23"/>
  <c r="G280" i="23"/>
  <c r="H280" i="23"/>
  <c r="I280" i="23"/>
  <c r="J280" i="23"/>
  <c r="K280" i="23"/>
  <c r="E281" i="23"/>
  <c r="F281" i="23"/>
  <c r="G281" i="23"/>
  <c r="H281" i="23"/>
  <c r="I281" i="23"/>
  <c r="J281" i="23"/>
  <c r="K281" i="23"/>
  <c r="E282" i="23"/>
  <c r="F282" i="23"/>
  <c r="G282" i="23"/>
  <c r="H282" i="23"/>
  <c r="I282" i="23"/>
  <c r="J282" i="23"/>
  <c r="K282" i="23"/>
  <c r="E283" i="23"/>
  <c r="F283" i="23"/>
  <c r="G283" i="23"/>
  <c r="H283" i="23"/>
  <c r="I283" i="23"/>
  <c r="J283" i="23"/>
  <c r="K283" i="23"/>
  <c r="E284" i="23"/>
  <c r="F284" i="23"/>
  <c r="G284" i="23"/>
  <c r="H284" i="23"/>
  <c r="I284" i="23"/>
  <c r="J284" i="23"/>
  <c r="K284" i="23"/>
  <c r="E285" i="23"/>
  <c r="F285" i="23"/>
  <c r="G285" i="23"/>
  <c r="H285" i="23"/>
  <c r="I285" i="23"/>
  <c r="J285" i="23"/>
  <c r="K285" i="23"/>
  <c r="E286" i="23"/>
  <c r="F286" i="23"/>
  <c r="G286" i="23"/>
  <c r="H286" i="23"/>
  <c r="I286" i="23"/>
  <c r="J286" i="23"/>
  <c r="K286" i="23"/>
  <c r="E287" i="23"/>
  <c r="F287" i="23"/>
  <c r="G287" i="23"/>
  <c r="H287" i="23"/>
  <c r="I287" i="23"/>
  <c r="J287" i="23"/>
  <c r="K287" i="23"/>
  <c r="E288" i="23"/>
  <c r="F288" i="23"/>
  <c r="G288" i="23"/>
  <c r="H288" i="23"/>
  <c r="I288" i="23"/>
  <c r="J288" i="23"/>
  <c r="K288" i="23"/>
  <c r="E289" i="23"/>
  <c r="F289" i="23"/>
  <c r="G289" i="23"/>
  <c r="H289" i="23"/>
  <c r="I289" i="23"/>
  <c r="J289" i="23"/>
  <c r="K289" i="23"/>
  <c r="E290" i="23"/>
  <c r="F290" i="23"/>
  <c r="G290" i="23"/>
  <c r="H290" i="23"/>
  <c r="I290" i="23"/>
  <c r="J290" i="23"/>
  <c r="K290" i="23"/>
  <c r="E291" i="23"/>
  <c r="F291" i="23"/>
  <c r="G291" i="23"/>
  <c r="H291" i="23"/>
  <c r="I291" i="23"/>
  <c r="J291" i="23"/>
  <c r="K291" i="23"/>
  <c r="E292" i="23"/>
  <c r="F292" i="23"/>
  <c r="G292" i="23"/>
  <c r="H292" i="23"/>
  <c r="I292" i="23"/>
  <c r="J292" i="23"/>
  <c r="K292" i="23"/>
  <c r="E293" i="23"/>
  <c r="F293" i="23"/>
  <c r="G293" i="23"/>
  <c r="H293" i="23"/>
  <c r="I293" i="23"/>
  <c r="J293" i="23"/>
  <c r="K293" i="23"/>
  <c r="E294" i="23"/>
  <c r="F294" i="23"/>
  <c r="G294" i="23"/>
  <c r="H294" i="23"/>
  <c r="I294" i="23"/>
  <c r="J294" i="23"/>
  <c r="K294" i="23"/>
  <c r="E295" i="23"/>
  <c r="F295" i="23"/>
  <c r="G295" i="23"/>
  <c r="H295" i="23"/>
  <c r="I295" i="23"/>
  <c r="J295" i="23"/>
  <c r="K295" i="23"/>
  <c r="E297" i="23"/>
  <c r="F297" i="23"/>
  <c r="G297" i="23"/>
  <c r="H297" i="23"/>
  <c r="I297" i="23"/>
  <c r="J297" i="23"/>
  <c r="K297" i="23"/>
  <c r="E298" i="23"/>
  <c r="F298" i="23"/>
  <c r="G298" i="23"/>
  <c r="H298" i="23"/>
  <c r="I298" i="23"/>
  <c r="J298" i="23"/>
  <c r="K298" i="23"/>
  <c r="E299" i="23"/>
  <c r="F299" i="23"/>
  <c r="G299" i="23"/>
  <c r="H299" i="23"/>
  <c r="I299" i="23"/>
  <c r="J299" i="23"/>
  <c r="K299" i="23"/>
  <c r="E300" i="23"/>
  <c r="F300" i="23"/>
  <c r="G300" i="23"/>
  <c r="H300" i="23"/>
  <c r="I300" i="23"/>
  <c r="J300" i="23"/>
  <c r="K300" i="23"/>
  <c r="E301" i="23"/>
  <c r="F301" i="23"/>
  <c r="G301" i="23"/>
  <c r="H301" i="23"/>
  <c r="I301" i="23"/>
  <c r="J301" i="23"/>
  <c r="K301" i="23"/>
  <c r="E302" i="23"/>
  <c r="F302" i="23"/>
  <c r="G302" i="23"/>
  <c r="H302" i="23"/>
  <c r="I302" i="23"/>
  <c r="J302" i="23"/>
  <c r="K302" i="23"/>
  <c r="E303" i="23"/>
  <c r="F303" i="23"/>
  <c r="G303" i="23"/>
  <c r="H303" i="23"/>
  <c r="I303" i="23"/>
  <c r="J303" i="23"/>
  <c r="K303" i="23"/>
  <c r="E305" i="23"/>
  <c r="F305" i="23"/>
  <c r="G305" i="23"/>
  <c r="H305" i="23"/>
  <c r="I305" i="23"/>
  <c r="J305" i="23"/>
  <c r="K305" i="23"/>
  <c r="E306" i="23"/>
  <c r="F306" i="23"/>
  <c r="G306" i="23"/>
  <c r="H306" i="23"/>
  <c r="I306" i="23"/>
  <c r="J306" i="23"/>
  <c r="K306" i="23"/>
  <c r="E307" i="23"/>
  <c r="F307" i="23"/>
  <c r="G307" i="23"/>
  <c r="H307" i="23"/>
  <c r="I307" i="23"/>
  <c r="J307" i="23"/>
  <c r="K307" i="23"/>
  <c r="E308" i="23"/>
  <c r="F308" i="23"/>
  <c r="G308" i="23"/>
  <c r="H308" i="23"/>
  <c r="I308" i="23"/>
  <c r="J308" i="23"/>
  <c r="K308" i="23"/>
  <c r="E309" i="23"/>
  <c r="F309" i="23"/>
  <c r="G309" i="23"/>
  <c r="H309" i="23"/>
  <c r="I309" i="23"/>
  <c r="J309" i="23"/>
  <c r="K309" i="23"/>
  <c r="E310" i="23"/>
  <c r="F310" i="23"/>
  <c r="G310" i="23"/>
  <c r="H310" i="23"/>
  <c r="I310" i="23"/>
  <c r="J310" i="23"/>
  <c r="K310" i="23"/>
  <c r="E311" i="23"/>
  <c r="F311" i="23"/>
  <c r="G311" i="23"/>
  <c r="H311" i="23"/>
  <c r="I311" i="23"/>
  <c r="J311" i="23"/>
  <c r="K311" i="23"/>
  <c r="E312" i="23"/>
  <c r="F312" i="23"/>
  <c r="G312" i="23"/>
  <c r="H312" i="23"/>
  <c r="I312" i="23"/>
  <c r="J312" i="23"/>
  <c r="K312" i="23"/>
  <c r="E313" i="23"/>
  <c r="F313" i="23"/>
  <c r="G313" i="23"/>
  <c r="H313" i="23"/>
  <c r="I313" i="23"/>
  <c r="J313" i="23"/>
  <c r="K313" i="23"/>
  <c r="E314" i="23"/>
  <c r="F314" i="23"/>
  <c r="G314" i="23"/>
  <c r="H314" i="23"/>
  <c r="I314" i="23"/>
  <c r="J314" i="23"/>
  <c r="K314" i="23"/>
  <c r="E316" i="23"/>
  <c r="F316" i="23"/>
  <c r="G316" i="23"/>
  <c r="H316" i="23"/>
  <c r="I316" i="23"/>
  <c r="J316" i="23"/>
  <c r="K316" i="23"/>
  <c r="E325" i="23"/>
  <c r="F325" i="23"/>
  <c r="G325" i="23"/>
  <c r="H325" i="23"/>
  <c r="I325" i="23"/>
  <c r="J325" i="23"/>
  <c r="K325" i="23"/>
  <c r="E326" i="23"/>
  <c r="F326" i="23"/>
  <c r="G326" i="23"/>
  <c r="H326" i="23"/>
  <c r="I326" i="23"/>
  <c r="J326" i="23"/>
  <c r="K326" i="23"/>
  <c r="E327" i="23"/>
  <c r="F327" i="23"/>
  <c r="G327" i="23"/>
  <c r="H327" i="23"/>
  <c r="I327" i="23"/>
  <c r="J327" i="23"/>
  <c r="K327" i="23"/>
  <c r="E328" i="23"/>
  <c r="F328" i="23"/>
  <c r="G328" i="23"/>
  <c r="H328" i="23"/>
  <c r="I328" i="23"/>
  <c r="J328" i="23"/>
  <c r="K328" i="23"/>
  <c r="E329" i="23"/>
  <c r="F329" i="23"/>
  <c r="G329" i="23"/>
  <c r="H329" i="23"/>
  <c r="I329" i="23"/>
  <c r="J329" i="23"/>
  <c r="K329" i="23"/>
  <c r="E330" i="23"/>
  <c r="F330" i="23"/>
  <c r="G330" i="23"/>
  <c r="H330" i="23"/>
  <c r="I330" i="23"/>
  <c r="J330" i="23"/>
  <c r="K330" i="23"/>
  <c r="E331" i="23"/>
  <c r="F331" i="23"/>
  <c r="G331" i="23"/>
  <c r="H331" i="23"/>
  <c r="I331" i="23"/>
  <c r="J331" i="23"/>
  <c r="K331" i="23"/>
  <c r="E332" i="23"/>
  <c r="F332" i="23"/>
  <c r="G332" i="23"/>
  <c r="H332" i="23"/>
  <c r="I332" i="23"/>
  <c r="J332" i="23"/>
  <c r="K332" i="23"/>
  <c r="E333" i="23"/>
  <c r="F333" i="23"/>
  <c r="G333" i="23"/>
  <c r="H333" i="23"/>
  <c r="I333" i="23"/>
  <c r="J333" i="23"/>
  <c r="K333" i="23"/>
  <c r="E646" i="23"/>
  <c r="F646" i="23"/>
  <c r="G646" i="23"/>
  <c r="H646" i="23"/>
  <c r="I646" i="23"/>
  <c r="J646" i="23"/>
  <c r="K646" i="23"/>
  <c r="E647" i="23"/>
  <c r="F647" i="23"/>
  <c r="G647" i="23"/>
  <c r="H647" i="23"/>
  <c r="I647" i="23"/>
  <c r="J647" i="23"/>
  <c r="K647" i="23"/>
  <c r="E648" i="23"/>
  <c r="F648" i="23"/>
  <c r="G648" i="23"/>
  <c r="H648" i="23"/>
  <c r="I648" i="23"/>
  <c r="J648" i="23"/>
  <c r="K648" i="23"/>
  <c r="E649" i="23"/>
  <c r="F649" i="23"/>
  <c r="G649" i="23"/>
  <c r="H649" i="23"/>
  <c r="I649" i="23"/>
  <c r="J649" i="23"/>
  <c r="K649" i="23"/>
  <c r="E3" i="23"/>
  <c r="F3" i="23"/>
  <c r="G3" i="23"/>
  <c r="H3" i="23"/>
  <c r="I3" i="23"/>
  <c r="J3" i="23"/>
  <c r="K3" i="23"/>
  <c r="E4" i="23"/>
  <c r="F4" i="23"/>
  <c r="G4" i="23"/>
  <c r="H4" i="23"/>
  <c r="I4" i="23"/>
  <c r="J4" i="23"/>
  <c r="K4" i="23"/>
  <c r="E5" i="23"/>
  <c r="F5" i="23"/>
  <c r="G5" i="23"/>
  <c r="H5" i="23"/>
  <c r="I5" i="23"/>
  <c r="J5" i="23"/>
  <c r="K5" i="23"/>
  <c r="E6" i="23"/>
  <c r="F6" i="23"/>
  <c r="G6" i="23"/>
  <c r="H6" i="23"/>
  <c r="I6" i="23"/>
  <c r="J6" i="23"/>
  <c r="K6" i="23"/>
  <c r="E7" i="23"/>
  <c r="F7" i="23"/>
  <c r="G7" i="23"/>
  <c r="H7" i="23"/>
  <c r="I7" i="23"/>
  <c r="J7" i="23"/>
  <c r="K7" i="23"/>
  <c r="E8" i="23"/>
  <c r="F8" i="23"/>
  <c r="G8" i="23"/>
  <c r="H8" i="23"/>
  <c r="I8" i="23"/>
  <c r="J8" i="23"/>
  <c r="K8" i="23"/>
  <c r="E9" i="23"/>
  <c r="F9" i="23"/>
  <c r="G9" i="23"/>
  <c r="H9" i="23"/>
  <c r="I9" i="23"/>
  <c r="J9" i="23"/>
  <c r="K9" i="23"/>
  <c r="E10" i="23"/>
  <c r="F10" i="23"/>
  <c r="G10" i="23"/>
  <c r="H10" i="23"/>
  <c r="I10" i="23"/>
  <c r="J10" i="23"/>
  <c r="K10" i="23"/>
  <c r="E11" i="23"/>
  <c r="F11" i="23"/>
  <c r="G11" i="23"/>
  <c r="H11" i="23"/>
  <c r="I11" i="23"/>
  <c r="J11" i="23"/>
  <c r="K11" i="23"/>
  <c r="E12" i="23"/>
  <c r="F12" i="23"/>
  <c r="G12" i="23"/>
  <c r="H12" i="23"/>
  <c r="I12" i="23"/>
  <c r="J12" i="23"/>
  <c r="K12" i="23"/>
  <c r="E13" i="23"/>
  <c r="F13" i="23"/>
  <c r="G13" i="23"/>
  <c r="H13" i="23"/>
  <c r="I13" i="23"/>
  <c r="J13" i="23"/>
  <c r="K13" i="23"/>
  <c r="E14" i="23"/>
  <c r="F14" i="23"/>
  <c r="G14" i="23"/>
  <c r="H14" i="23"/>
  <c r="I14" i="23"/>
  <c r="J14" i="23"/>
  <c r="K14" i="23"/>
  <c r="E15" i="23"/>
  <c r="F15" i="23"/>
  <c r="G15" i="23"/>
  <c r="H15" i="23"/>
  <c r="I15" i="23"/>
  <c r="J15" i="23"/>
  <c r="K15" i="23"/>
  <c r="E16" i="23"/>
  <c r="F16" i="23"/>
  <c r="G16" i="23"/>
  <c r="H16" i="23"/>
  <c r="I16" i="23"/>
  <c r="J16" i="23"/>
  <c r="K16" i="23"/>
  <c r="E17" i="23"/>
  <c r="F17" i="23"/>
  <c r="G17" i="23"/>
  <c r="H17" i="23"/>
  <c r="I17" i="23"/>
  <c r="J17" i="23"/>
  <c r="K17" i="23"/>
  <c r="E18" i="23"/>
  <c r="F18" i="23"/>
  <c r="G18" i="23"/>
  <c r="H18" i="23"/>
  <c r="I18" i="23"/>
  <c r="J18" i="23"/>
  <c r="K18" i="23"/>
  <c r="E19" i="23"/>
  <c r="F19" i="23"/>
  <c r="G19" i="23"/>
  <c r="H19" i="23"/>
  <c r="I19" i="23"/>
  <c r="J19" i="23"/>
  <c r="K19" i="23"/>
  <c r="E20" i="23"/>
  <c r="F20" i="23"/>
  <c r="G20" i="23"/>
  <c r="H20" i="23"/>
  <c r="I20" i="23"/>
  <c r="J20" i="23"/>
  <c r="K20" i="23"/>
  <c r="E21" i="23"/>
  <c r="F21" i="23"/>
  <c r="G21" i="23"/>
  <c r="H21" i="23"/>
  <c r="I21" i="23"/>
  <c r="J21" i="23"/>
  <c r="K21" i="23"/>
  <c r="E22" i="23"/>
  <c r="F22" i="23"/>
  <c r="G22" i="23"/>
  <c r="H22" i="23"/>
  <c r="I22" i="23"/>
  <c r="J22" i="23"/>
  <c r="K22" i="23"/>
  <c r="E23" i="23"/>
  <c r="F23" i="23"/>
  <c r="G23" i="23"/>
  <c r="H23" i="23"/>
  <c r="I23" i="23"/>
  <c r="J23" i="23"/>
  <c r="K23" i="23"/>
  <c r="E24" i="23"/>
  <c r="F24" i="23"/>
  <c r="G24" i="23"/>
  <c r="H24" i="23"/>
  <c r="I24" i="23"/>
  <c r="J24" i="23"/>
  <c r="K24" i="23"/>
  <c r="E25" i="23"/>
  <c r="F25" i="23"/>
  <c r="G25" i="23"/>
  <c r="H25" i="23"/>
  <c r="I25" i="23"/>
  <c r="J25" i="23"/>
  <c r="K25" i="23"/>
  <c r="E26" i="23"/>
  <c r="F26" i="23"/>
  <c r="G26" i="23"/>
  <c r="H26" i="23"/>
  <c r="I26" i="23"/>
  <c r="J26" i="23"/>
  <c r="K26" i="23"/>
  <c r="E27" i="23"/>
  <c r="F27" i="23"/>
  <c r="G27" i="23"/>
  <c r="H27" i="23"/>
  <c r="I27" i="23"/>
  <c r="J27" i="23"/>
  <c r="K27" i="23"/>
  <c r="E28" i="23"/>
  <c r="F28" i="23"/>
  <c r="G28" i="23"/>
  <c r="H28" i="23"/>
  <c r="I28" i="23"/>
  <c r="J28" i="23"/>
  <c r="K28" i="23"/>
  <c r="E29" i="23"/>
  <c r="F29" i="23"/>
  <c r="G29" i="23"/>
  <c r="H29" i="23"/>
  <c r="I29" i="23"/>
  <c r="J29" i="23"/>
  <c r="K29" i="23"/>
  <c r="E30" i="23"/>
  <c r="F30" i="23"/>
  <c r="G30" i="23"/>
  <c r="H30" i="23"/>
  <c r="I30" i="23"/>
  <c r="J30" i="23"/>
  <c r="K30" i="23"/>
  <c r="E31" i="23"/>
  <c r="F31" i="23"/>
  <c r="G31" i="23"/>
  <c r="H31" i="23"/>
  <c r="I31" i="23"/>
  <c r="J31" i="23"/>
  <c r="K31" i="23"/>
  <c r="E32" i="23"/>
  <c r="F32" i="23"/>
  <c r="G32" i="23"/>
  <c r="H32" i="23"/>
  <c r="I32" i="23"/>
  <c r="J32" i="23"/>
  <c r="K32" i="23"/>
  <c r="E33" i="23"/>
  <c r="F33" i="23"/>
  <c r="G33" i="23"/>
  <c r="H33" i="23"/>
  <c r="I33" i="23"/>
  <c r="J33" i="23"/>
  <c r="K33" i="23"/>
  <c r="K2" i="23"/>
  <c r="J2" i="23"/>
  <c r="I2" i="23"/>
  <c r="H2" i="23"/>
  <c r="G2" i="23"/>
  <c r="F2" i="23"/>
  <c r="E2" i="23"/>
  <c r="D27" i="15" l="1"/>
  <c r="D4" i="15" l="1"/>
  <c r="D5" i="15"/>
  <c r="D6" i="15"/>
  <c r="D7" i="15"/>
  <c r="D8" i="15"/>
  <c r="D9" i="15"/>
  <c r="D10" i="15"/>
  <c r="D11" i="15"/>
  <c r="D12" i="15"/>
  <c r="D13" i="15"/>
  <c r="D14" i="15"/>
  <c r="D15" i="15"/>
  <c r="D16" i="15"/>
  <c r="D17" i="15"/>
  <c r="D18" i="15"/>
  <c r="D19" i="15"/>
  <c r="D20" i="15"/>
  <c r="D21" i="15"/>
  <c r="D22" i="15"/>
  <c r="D23" i="15"/>
  <c r="D24" i="15"/>
  <c r="D25" i="15"/>
  <c r="D26"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3" i="15"/>
</calcChain>
</file>

<file path=xl/sharedStrings.xml><?xml version="1.0" encoding="utf-8"?>
<sst xmlns="http://schemas.openxmlformats.org/spreadsheetml/2006/main" count="8395" uniqueCount="3731">
  <si>
    <t>Green Bond Principles</t>
  </si>
  <si>
    <t>Renewable Energy</t>
  </si>
  <si>
    <t>Energy Efficiency</t>
  </si>
  <si>
    <t>Pollution Prevention &amp; Control</t>
  </si>
  <si>
    <t>Environmentally sustainable management of living natural resources and land use</t>
  </si>
  <si>
    <t>Terrestrial and aquatic biodiversity conservation</t>
  </si>
  <si>
    <t>Clean transportation</t>
  </si>
  <si>
    <t>Sustainable water and wastewater management</t>
  </si>
  <si>
    <t>Climate change adaptation</t>
  </si>
  <si>
    <t>Eco- Efficient and/or circular economy adapted products, production technologies &amp; processes</t>
  </si>
  <si>
    <t>Green Buildings</t>
  </si>
  <si>
    <t>https://www.icmagroup.org/sustainable-finance/the-principles-guidelines-and-handbooks/green-bond-principles-gbp</t>
  </si>
  <si>
    <t>(including production, transmission, appliances and products)</t>
  </si>
  <si>
    <t>(such as in new and refurbished buildings, energy storage, district heating, smart grids, appliances and products)</t>
  </si>
  <si>
    <t>(including reduction of air emissions, greenhouse gas control, soil remediation, waste prevention, waste reduction, waste recycling and energy/ emission-efficient waste to energy);</t>
  </si>
  <si>
    <t>(including environmentally sustainable agriculture; environmentally sustainable animal husbandry; climate smart farm inputs such as biological crop protection or drip-irrigation; environmentally sustainable fishery and aquaculture; environmentally-sustainable forestry, including afforestation or reforestation, and preservation or restoration of natural landscapes);</t>
  </si>
  <si>
    <t>(including the protection of coastal, marine and watershed environments);</t>
  </si>
  <si>
    <t>(such as electric, hybrid, public, rail, non-motorised, multi-modal transportation, infrastructure for clean energy vehicles and reduction of harmful emissions);</t>
  </si>
  <si>
    <t>(including sustainable infrastructure for clean and/or drinking water, wastewater treatment, sustainable urban drainage systems and river training and other forms of flooding mitigation);</t>
  </si>
  <si>
    <t>(including information support systems, such as climate observation and early warning systems);</t>
  </si>
  <si>
    <t>(such as development and introduction of environmentally sustainable products, with an eco-label or environmental certification, resource-efficient packaging and distribution);</t>
  </si>
  <si>
    <t>which meet regional, national or internationally recognised standards or certifications</t>
  </si>
  <si>
    <t>Climate Bond Initiative</t>
  </si>
  <si>
    <t>Energy</t>
  </si>
  <si>
    <t>Transport</t>
  </si>
  <si>
    <t>Water</t>
  </si>
  <si>
    <t>Buildings</t>
  </si>
  <si>
    <t>Land use &amp; marine resources</t>
  </si>
  <si>
    <t>Industry</t>
  </si>
  <si>
    <t>Waste &amp; pollution control</t>
  </si>
  <si>
    <t>ICT</t>
  </si>
  <si>
    <t>Solar</t>
  </si>
  <si>
    <t>Wind</t>
  </si>
  <si>
    <t>Geothermal</t>
  </si>
  <si>
    <t>Bio-energy</t>
  </si>
  <si>
    <t>Hydropower</t>
  </si>
  <si>
    <t>Marine Renewables</t>
  </si>
  <si>
    <t>Private Transport</t>
  </si>
  <si>
    <t>Public passenger transport</t>
  </si>
  <si>
    <t>Freight rail</t>
  </si>
  <si>
    <t>Aviation</t>
  </si>
  <si>
    <t>Water-borne</t>
  </si>
  <si>
    <t>Water monitoring</t>
  </si>
  <si>
    <t>Water storage</t>
  </si>
  <si>
    <t>Water treatment</t>
  </si>
  <si>
    <t>Water distribution</t>
  </si>
  <si>
    <t>Transmission &amp; distribution</t>
  </si>
  <si>
    <t>Storage</t>
  </si>
  <si>
    <t>Nuclear</t>
  </si>
  <si>
    <t>Flood defence</t>
  </si>
  <si>
    <t>Nature-based solutions</t>
  </si>
  <si>
    <t>Residential</t>
  </si>
  <si>
    <t>Commercial</t>
  </si>
  <si>
    <t>Products &amp; systems for efficiency</t>
  </si>
  <si>
    <t>Urban development</t>
  </si>
  <si>
    <t>Agriculture</t>
  </si>
  <si>
    <t>Commercial Forestry</t>
  </si>
  <si>
    <t>Ecosystem conservation &amp; restoration</t>
  </si>
  <si>
    <t>Fisheries &amp; aquaculture</t>
  </si>
  <si>
    <t>Supply chain management</t>
  </si>
  <si>
    <t>Cement production</t>
  </si>
  <si>
    <t>Steel, iron &amp; aluminium production</t>
  </si>
  <si>
    <t>Glass production</t>
  </si>
  <si>
    <t>Chemical production</t>
  </si>
  <si>
    <t>Fuel production</t>
  </si>
  <si>
    <t>Preparation</t>
  </si>
  <si>
    <t>Reuse</t>
  </si>
  <si>
    <t>Recycling</t>
  </si>
  <si>
    <t>Biological treatment</t>
  </si>
  <si>
    <t>Waste to energy</t>
  </si>
  <si>
    <t>Landfill</t>
  </si>
  <si>
    <t>Radioactive waste management</t>
  </si>
  <si>
    <t>Broadband networks</t>
  </si>
  <si>
    <t>Telecommuting software &amp; service</t>
  </si>
  <si>
    <t>Data hubs</t>
  </si>
  <si>
    <t>Power management</t>
  </si>
  <si>
    <t>EU Taxonomy</t>
  </si>
  <si>
    <t>A - Agriculture, forestry and fishing</t>
  </si>
  <si>
    <t>C - Manufacturing</t>
  </si>
  <si>
    <t>D - Electricity, gas, steam and air conditioning supply</t>
  </si>
  <si>
    <t>E - Water Supply; sewerage, waste management and remediation activities</t>
  </si>
  <si>
    <t>F - Construction</t>
  </si>
  <si>
    <t>L - Real estate activities</t>
  </si>
  <si>
    <t>H - Transporting and storage</t>
  </si>
  <si>
    <t>J - Information and communication</t>
  </si>
  <si>
    <t>Data processing, hosting and related activities</t>
  </si>
  <si>
    <t>Data-driven climate change monitoring solutions</t>
  </si>
  <si>
    <t>Manufacture of plastics in primary form</t>
  </si>
  <si>
    <t>Manufacture of cement</t>
  </si>
  <si>
    <t>Individual renovation measures, installation of renewables on-site and professional, scientific and technical activities</t>
  </si>
  <si>
    <t>Separate collection and transport of non-hazardous waste in source segregated fractions</t>
  </si>
  <si>
    <t>Water collection, treatment and supply</t>
  </si>
  <si>
    <t>Manufacture of aluminium</t>
  </si>
  <si>
    <t>Manufacture of iron and steel</t>
  </si>
  <si>
    <t>Freight transport services by road</t>
  </si>
  <si>
    <t>Freight Rail Transport</t>
  </si>
  <si>
    <t>Direct Air Capture of CO2</t>
  </si>
  <si>
    <t>Manufacture of low carbon technologies</t>
  </si>
  <si>
    <t>Transmission and Distribution of Electricity</t>
  </si>
  <si>
    <t>Acquisition and ownership of buildings</t>
  </si>
  <si>
    <t>Retrofit of Gas Transmission and Distribution Networks</t>
  </si>
  <si>
    <t>District Heating/Cooling Distribution</t>
  </si>
  <si>
    <t>Production of Electricity from Ocean Energy</t>
  </si>
  <si>
    <t>Production of Electricity from Hydropower</t>
  </si>
  <si>
    <t>Production of Electricity from Geothermal</t>
  </si>
  <si>
    <t>Production of Electricity from Wind Power</t>
  </si>
  <si>
    <t>Production of Electricity from Solar PV</t>
  </si>
  <si>
    <t>Production of Electricity from Bioenergy (Biomass, Biogas and Biofuels)</t>
  </si>
  <si>
    <t>Existing Forest Management</t>
  </si>
  <si>
    <t>Livestock production</t>
  </si>
  <si>
    <t>Construction of new buildings</t>
  </si>
  <si>
    <t>Activity</t>
  </si>
  <si>
    <t>Inland freight water transport</t>
  </si>
  <si>
    <t>Inland passenger water transport</t>
  </si>
  <si>
    <t>Interurban scheduled road transport</t>
  </si>
  <si>
    <t>Public transport</t>
  </si>
  <si>
    <t>Passenger Rail Transport (Interurban)</t>
  </si>
  <si>
    <t>Permanent Sequestration of captured CO2</t>
  </si>
  <si>
    <t>Transport of CO2</t>
  </si>
  <si>
    <t>Composting of bio-waste</t>
  </si>
  <si>
    <t>Anaerobic digestion of bio-waste</t>
  </si>
  <si>
    <t>Anaerobic Digestion of Sewage sludge</t>
  </si>
  <si>
    <t>Manufacture of Biomass, Biogas or Biofuels</t>
  </si>
  <si>
    <t>Manufacture of other organic basic chemicals</t>
  </si>
  <si>
    <t>Construction and operation of electricity generation facilities that produce electricity from Solar Photovoltaic</t>
  </si>
  <si>
    <t>Manufacture of hydrogen</t>
  </si>
  <si>
    <t>Growing of perennial crops</t>
  </si>
  <si>
    <t>Growing of non-perennial crops</t>
  </si>
  <si>
    <t>Classification</t>
  </si>
  <si>
    <t>Afforestation</t>
  </si>
  <si>
    <t>Rehabilitation, Reforestation </t>
  </si>
  <si>
    <t>Reforestation</t>
  </si>
  <si>
    <t>Existing forest management</t>
  </si>
  <si>
    <t>Conservation forest</t>
  </si>
  <si>
    <t>Manufacture of Cement</t>
  </si>
  <si>
    <t>Manufacture of Aluminium</t>
  </si>
  <si>
    <t>Manufacture of Iron and Steel</t>
  </si>
  <si>
    <t>Manufacture of Hydrogen</t>
  </si>
  <si>
    <t>Manufacture of other inorganic basic chemicals - Manufacture of carbon black</t>
  </si>
  <si>
    <t xml:space="preserve">Manufacture of other inorganic basic chemicals - Manufacture of disodium carbonate (soda ash)  </t>
  </si>
  <si>
    <t xml:space="preserve">Manufacture of other inorganic basic chemicals - Manufacture of chlorine </t>
  </si>
  <si>
    <t>Manufacture of fertilizers and nitrogen compounds </t>
  </si>
  <si>
    <t>Production of Electricity from Concentrated Solar Power</t>
  </si>
  <si>
    <t xml:space="preserve">Production of Electricity from Gas (not exclusive to natural gas) </t>
  </si>
  <si>
    <t>Storage of Electricity</t>
  </si>
  <si>
    <t>Storage of Thermal Energy</t>
  </si>
  <si>
    <t>Storage of Hydrogen</t>
  </si>
  <si>
    <t>Manufacture of Biogas or Biofuels</t>
  </si>
  <si>
    <t>Installation and operation of Electric Heat Pumps</t>
  </si>
  <si>
    <t xml:space="preserve">Cogeneration of Heat/cool and Power from Concentrated Solar Power </t>
  </si>
  <si>
    <t>Cogeneration of Heat/Cool and Power from Geothermal Energy</t>
  </si>
  <si>
    <t>Cogeneration of Heat/Cool and Power from Bioenergy (Biomass, Biogas, Biofuels)</t>
  </si>
  <si>
    <t xml:space="preserve">Production of Heat/cool from Concentrated Solar Power </t>
  </si>
  <si>
    <t xml:space="preserve">Production of Heat/cool from Geothermal </t>
  </si>
  <si>
    <t>Production of Heat/cool from Bioenergy (Biomass, Biogas, Biofuels)</t>
  </si>
  <si>
    <t>Production of Heat/cool using Waste Heat</t>
  </si>
  <si>
    <t>Centralized wastewater treatment</t>
  </si>
  <si>
    <t>Material recovery from non-hazardous waste</t>
  </si>
  <si>
    <t>Landfill gas capture and utilization</t>
  </si>
  <si>
    <t>Capture of anthropogenic emissions</t>
  </si>
  <si>
    <t>Infrastructure for low carbon transport (land transport)</t>
  </si>
  <si>
    <t>Passenger cars and commercial vehicles</t>
  </si>
  <si>
    <t>Infrastructure for low carbon transport (water transport)</t>
  </si>
  <si>
    <t>Building renovation</t>
  </si>
  <si>
    <t>Theme</t>
  </si>
  <si>
    <t>Sub Theme</t>
  </si>
  <si>
    <t>ICMA - Green Bond Principles</t>
  </si>
  <si>
    <t>Description</t>
  </si>
  <si>
    <t>EU F-Gas Regulation</t>
  </si>
  <si>
    <t>Y</t>
  </si>
  <si>
    <t>Refrigerants employed in the refrigeration systems must meet the requirement of  the EU F-Gas Regulation.</t>
  </si>
  <si>
    <t>Ecodesign Directive</t>
  </si>
  <si>
    <t>•	The production of servers, storage devices and network technology also consumes a great deal of energy and thus emits CO2.  The equipment used should meet the requirements of the EU Ecodesign Directive for servers and data storage products.
•	When electrical and electronic equipment reaches its end of service, the waste electrical and electronic equipment is collected and managed by an authorised operator and treated according to the waste hierarchy</t>
  </si>
  <si>
    <t xml:space="preserve">•	Refer to the screening criteria for DNSH to climate change adaptation. </t>
  </si>
  <si>
    <t>Preamble
The main DNSH risks are related to life-cycle considerations, from manufacturing of equipment (see Ecodesign Directive), to disposal.</t>
  </si>
  <si>
    <t>Rationale for energy efficiency versus emission reduction as mitigation principle: low or zero emissions can be achieved by sourcing electricity from renewable sources, from the grid or on site. Given the mounting competition for renewable energy, an expected greening of the energy system, and the exponential projected growth of electricity consumption deriving from the digitalisation of the economy, inclusion in the Taxonomy will only depend on energy efficiency.
Reference standard: 2019 Best Practice Guidelines for the EU Code of Conduct on Data Centre Energy Efficiency (JRC) available  at https://e3p.jrc.ec.europa.eu/publications/2019-best-practice-guidelines-eu-code-conduct-data-centre-energy-efficiency 
 This EU code of conduct is also the basis for the CEN/CENELEC documents CLC TR50600-99-1 and CLC TR50600-99-2 (on data centre energy efficiency and data centre environmental sustainability respectively). 
Geographical scope: Europe.</t>
  </si>
  <si>
    <t>The data centre complies with the European Code of Conduct for Data Centre Energy Efficiency.
This implies Implementation of the practices - including optional ones  -  described in the most recent  “Best Practice Guidelines for the European Code of Conduct for Data Centre Energy Efficiency “ (JRC) or  in CEN/CENELEC documents CLC TR50600-99-1 and CLC TR50600-99-2”.</t>
  </si>
  <si>
    <t>Data centres implementing a comprehensive set of energy efficiency practices are considered to make a substantial contribution to climate change mitigation</t>
  </si>
  <si>
    <t>Storage, manipulation, management, movement, control, display, switching, interchange, transmission or reception of diversity of data through data centres, including edge computing.
Data centres include the following equipment:
•	ICT equipment and services;
•	cooling;
•	data centre power equipment;
•	data centre power distribution equipment;
•	data centre building;
•	monitoring systems.-</t>
  </si>
  <si>
    <t>J63.1.1</t>
  </si>
  <si>
    <t>J63.1</t>
  </si>
  <si>
    <t>J63</t>
  </si>
  <si>
    <t xml:space="preserve">This is a purely enabling activity. Consequently, the DNSH criteria will be part of the enabled activities, and not of this section. </t>
  </si>
  <si>
    <t>•	The option to adopt a threshold for multi-purpose solutions (eg. “50% of activity has to be applied to climate change”) has been considered but turned down not to incur behavioural issues (related to the lack of control over the use of the data and analytics by the end user)
•	The mix of NACE codes (telecommunication, software and data processing) is necessary to keep the category open to solutions that will emerge in the future
•	Exclusive use of data for climate change mitigation purposes is deemed sufficient to prove significant mitigation contribution and avoid application of thresholds.
•	Example: Advanced weather forecasting models tailored to integrating more renewables in electricity generation. Digital technologies, such as machine-learning algorithms, when applied to weather and power plant output data, can increase the accuracy of renewable forecasts to up to 94%, from around 88% across the industry
Geographical scope: Global.</t>
  </si>
  <si>
    <t>N/A</t>
  </si>
  <si>
    <t xml:space="preserve">Data-driven solutions for GHG emission reductions are considered to make a substantial contribution to climate change mitigation because of the emissions reductions they enable </t>
  </si>
  <si>
    <t>Development and/or use of ICT solutions that are exclusively aimed at collecting, transmitting, storing data and at its modelling and use when these activites are aimed at the provision of data and analytics for decision making (by the public and private sector) enabling GHG emission reductions.</t>
  </si>
  <si>
    <t>J61
J62
J63</t>
  </si>
  <si>
    <t>Clean and energy efficient road transport vehicles
Type approval requirements for the general safety of motor vehicles
Sound level of silencing systems regulation</t>
  </si>
  <si>
    <t xml:space="preserve">•	Vehicles must comply with the emission thresholds for clean light-duty vehicles in Table 2 in the Annex of Directive (EU) 2019/1161 of the European Parliament and of the Council of 20 June 2019 amending Directive 2009/33/EC on the promotion of clean and energy-efficient road transport vehicles
•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</si>
  <si>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General reference to EU legislation 
End of life vehicles Directive</t>
  </si>
  <si>
    <t>•	Compliance with EU and national legislation on hazardous waste generation, management and treatment. Special focus on critical raw materials recovery from batteries. 
•	Compliance with Directive 2000/53/EC ("End-of-life of vehicles Directive")</t>
  </si>
  <si>
    <t>Key environmental aspects to be considered for investments on passenger cars and light commercial vehicles are the following:
•	Direct emissions to air from the exhaust gases of internal combustion engine: nitrogen oxides (NOx ), total hydrocarbon (THC), non-methane hydrocarbons (NMHC), carbon monoxide (CO), particulate matter (PM) and particle number, and from tyre abrasion and brakes friction and noise emissions
•	Indirect emissions to air from the production of fuels and energy carriers. However, this is out of the control of vehicles manufacturers and operators.
•	Waste generation (hazardous and non-hazardous) during maintenance and end-of-life of the vehicle.
•	Recycling of materials in order to reduce consumption of critical raw materials and impact on ecosystems and natural capital.  
The manufacture of vehicles, particularly batteries, is part of the scope of the sub-group "Manufacture of low carbon transport vehicles, equipment and infrastructure"</t>
  </si>
  <si>
    <t>This activity includes operation of all vehicles classified as M1, N1, as defined by Regulation (EU) 2018/858, and of vehicles classified as category L (2- and 3-wheel vehicles and quadricycles) as defined in Regulation (EU) No 168/2013. It also applies to NACE code 49.32 Taxi operation, NACE code 53.10 Postal activities under universal service obligation, NACE code 53.20 Other postal and courier activities, and NACE 77.11 Rental and leasing of cars and light motor vehicles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are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decarbonized sources in 2030). 
Point of reference for thresholds:
Clean Vehicles Directive (CVD - Directive (EU) 2019/1161 of the European Parliament and of the Council of 20 June 2019 amending Directive 2009/33/EC on the promotion of clean and energy-efficient road transport vehicles. https://eur-lex.europa.eu/eli/dir/2019/1161/
The revised Directive includes ambitious and binding procurement targets for each EU member state using harmonized definition what a clean-vehicle is. The notion of clean-vehicle is principally aligned with aim of the Taxonomy and the proposed Art 6.1.c (above). The transition element is also built into the CVD. 
The relevant definitions for light duty vehicles are aligned with the post-2020 CO2 Regulation for cars and vans. Taken together, these two pieces of EU legislation reflect the latest thinking on ambitious and sufficiently mature performance metrics. The potential for synergies is significant when the Taxonomy is aligned to the legislative thresholds for clean vehicles. It will reduce market uncertainty in terms of what are green vehicles to manufacture and operate- both from the demand and supply side.
Life-cycle and well-to-wheel considerations for thresholds is pending on the feasibility to develop and agree a common Union methodology:
The Clean Vehicles Directive acknowledges that life-cycle and well-to-wheel emission are to be addressed at a later point in time (recital 31): The possible reflection of life cycle CO2 emissions and of well-to-wheel CO2 emissions of vehicles for the period after 2030 should be considered taking into account relevant provisions of Union law for their calculation at that point in time.
By 31 December 2027, the Commission should review the implementation of Directive 2009/33/EC. In its review the Commission should also assess, inter alia, the possibility of aligning this Clean Vehicles Directive to any methodology for counting life-cycle CO2 emissions and well-to-wheel CO2 emissions developed in the context of EU vehicle CO2 emission performance standards.
The new CO2 Regulation for cars and vans (EU) 2019/631 mandates in Art. 7 (10) that:
The Commission shall no later than 2023 evaluate the possibility of developing a common Union methodology for the assessment and the consistent data reporting of the full life-cycle CO2 emissions of light duty vehicles that are placed on the Union market. The Commission shall transmit that evaluation, including where appropriate proposals for follow-up measures, such as legislative proposals, to the European Parliament and the Council.</t>
  </si>
  <si>
    <t xml:space="preserve">CO2 emissions per vehicle kilometre (gCO2/km). 
For passenger cars and light commercial vehicles:
•	Zero tailpipe emission vehicles (incl. hydrogen, fuel cell, electric). These are automatically eligible. 
•	Vehicles with tailpipe emission intensity of max 50 g CO2/km (WLTP) are eligible until 2025.
•	From 2026 onwards only vehicles with emission intensity of 0g CO2/km (WLTP) are eligible.
For category L vehicles:
Zero tailpipe emission vehicles (incl. hydrogen, fuel cell, electric).
Brief rationale:
Zero direct emissions vehicles (e.g. electric, hydrogen) are eligible because the generation of the energy carriers used by zero tailpipe emissions vehicles is assumed to become low or zero carbon in the near future
Vehicles with tailpipe emission intensity of max 50 g CO2/km (WLTP) are eligible until 2025 because the post-2020 CO2 Regulation for cars and vans sets this threshold as an ambitious mid-term target that is significantly below the expected average emissions of new cars and vans. The 50 g CO2/km threshold does not apply to L vehicles (e.g. motorcycles) due to their lower weight and high electrification potential. </t>
  </si>
  <si>
    <t>Passenger cars, light commercial vehicles and category L vehicles (this includes all M1, N1 and L category vehicles including where applicable NACE 49.32, 53.10, 53.20, 77.11)</t>
  </si>
  <si>
    <t>Passenger cars, light commercial vehicles and category L vehicles</t>
  </si>
  <si>
    <t>Not defined</t>
  </si>
  <si>
    <t xml:space="preserve">•	The activity should not lead to releases of ballast water containing aquatic invasive species  </t>
  </si>
  <si>
    <t xml:space="preserve">Non-road mobile machinery regulation
</t>
  </si>
  <si>
    <t>•	Vessels must comply with latest applicable standards (currently stage V) of Non-Road Mobile Machinery Regulation  (including vessels meeting stage V without type-approved solutions such as through after-treatment).</t>
  </si>
  <si>
    <t>General reference to EU legislation
Ship Recycling Regulation</t>
  </si>
  <si>
    <t>•	Compliance with EU and national legislation on hazardous waste generation, management and treatment during both the use and the end-of-life phases of a building .
•	Compliance with Regulation 1257/2013  ("Ship recycling Regulation")</t>
  </si>
  <si>
    <t>General reference to EU legislation</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</si>
  <si>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</si>
  <si>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 xml:space="preserve">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 </t>
  </si>
  <si>
    <t>The threshold of 50% of the HDV reference value relates to the thresholds set for road freight vehicles and freight rail. If inland freight water transport operations can at least match the thresholds of those modes, it is deemed to be making a substantial contribution as it is significantly lower emissions than average road freight emissions. 
The threshold should be reviewed in or prior to 2025, rather than specifying now that only zero direct emissions will be eligible at that point, to analyse the modal shift comparison with cars, and technology developments in the sector.
Transport of fossil fuels is considered to have potential negative impacts on climate change and therefore is excluded.  
With limited availability of zero tailpipe emission fleets for this activity, fuel substitution to advanced biofuels and renewable synthetic fuels are considered a relevant mitigation option for some transport modes in the medium term. The EC Long term strategy .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</si>
  <si>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Zero direct emissions inland waterways vessels are eligible. 
•	Dedicated vessels solely using advanced biofuels or renewable liquid and gaseous transport fuels of non-biological origin as defined in Art. 2 (34) and Art. 2 (36) in line with Directive (EU) 2018/2001), guaranteed either by technological design or ongoing third-party monitoring and verification. In addition, for an investment in new vessels, only vessels with efficiency corresponding to direct CO2 emissions (gCO2/ tkm) (including biogenic CO2) below the average reference value defined for HDVs (Heavy Duty CO2 Regulation) are eligible.  Eligibility should be reviewed in 2025, or when Directive (EU) 2018/2001) is reviewed.
•	Other inland waterway vessels are eligible if direct emissions per tkm CO2e emissions per tonne kilometre (gCO2e/tkm) or per tonne nautical mile (gCO2e/tnm) are 50% lower than the average reference value defined for HDVs (Heavy Duty CO2 Regulation). Eligibility should be reviewed in 2025.
•	Vessels that are dedicated to the transport of fossil fuels or any blended fossil fuels are not eligible even if meeting the criteria above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</si>
  <si>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Improving in efficiency of the overall transport/mobility system</t>
  </si>
  <si>
    <t>H50.4.0</t>
  </si>
  <si>
    <t>H50.4</t>
  </si>
  <si>
    <t>H50</t>
  </si>
  <si>
    <t xml:space="preserve">•	The activity should not lead to releases of ballast water containing aquatic invasive species </t>
  </si>
  <si>
    <t>•	Engines in vessels must comply with latest applicable standards (currently stage V) of Non-Road Mobile Machinery Regulation  (including vessels meeting stage V without type-approved solutions such as through after-treatment).</t>
  </si>
  <si>
    <t>Compliance with EU and national legislation on hazardous waste generation, management and treatment during both the use and the end-of-phase of a vessel .Compliance with Regulation 1257/2013  ("Ship recycling Regulation")</t>
  </si>
  <si>
    <t>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t>
  </si>
  <si>
    <t>The threshold of 50g CO2e/pkm relates to the thresholds set for road passenger vehicles and passenger rail. The criteria is based on actual ridership (passenger-km) and not capacity offered (seat-km or places-km). This should be justified through real monitoring data from operations or ex-ante demand assessments. If inland passenger water transport operations can at least match the thresholds of those modes, it is deemed to be making a substantial contribution as it offers significantly lower emissions than average car emissions. 
The threshold should be reviewed in or prior to 2025, rather than specifying now that only zero direct emissions will be eligible at that point, to analyse the modal shift comparison with cars, and technology developments in the sector.  
With limited availability of zero tailpipe emission fleets for this activity, fuel substitution to advanced biofuels and renewable synthetic fuels are considered a relevant mitigation option for some transport modes in the medium term as identified in the EC Long term strategy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</si>
  <si>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Zero direct emissions inland waterway vessels are eligible.
•	Dedicated vessels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vessels, only vessels with efficiency corresponding to direct emissions below 95g CO2 e /pkm (including biogenic CO2) are eligible. . Eligibility should be reviewed latest by 2025, or when Directive (EU) 2018/2001) is reviewed.
-	
-	Other Inland waterways vessels are eligible if direct emissions are below 50 gCO2e emissions per passenger kilometre (gCO2e/pkm) (or 92.6 g per passenger nautical mile (gCO2e/pnm)). Eligibility should be reviewed in 2025.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(when it will be reviewed) ensures that the carbon intensity remains similar to criteria for eligible road vehicles with low occupation factor (50 gCO2/vkm) and significantly lower than emissions for an average car in the current vehicle stock.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</si>
  <si>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Improvement in efficiency of the overall transport/mobility system</t>
  </si>
  <si>
    <t>H50.3.0</t>
  </si>
  <si>
    <t>H50.3</t>
  </si>
  <si>
    <t>Emissions standards (Euro VID, Euro VIE) 
Type approval requirements for the general safety of motor vehicles
Sound level of silencing systems regulation</t>
  </si>
  <si>
    <t>•	Buses must comply with the current Euro VID and from 2022, the Euro VIE stage. Tyres must comply with the (revised) Tyre labelling regulation.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Vehicles must comply with Regulation (EU) No 540/2014 on the sound level of motor vehicles and of replacement silencing systems.</t>
  </si>
  <si>
    <t>Compliance with EU and national legislation on hazardous waste generation, management and treatment for both the use and the end-of-life phases of the vehicles. Particular focus on critical raw materials recovery from batteries.</t>
  </si>
  <si>
    <t>The main potential significant harm to other environmental objectives from the operation of interurban scheduled road transport services of passengers are summarized as follows:
•	Direct emissions to air from the exhaust gases of internal combustion engine :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</si>
  <si>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The threshold of 50 gCO2e/pkm until 2025 ensures that the carbon intensity remains similar to criteria for eligible road vehicles with low occupation factor (50 gCO2/vkm) and significantly lower than average diesel car (290 gCO2/vkm ). The criteria is based on actual ridership (passenger-km) and not capacity offered (seat-km or places-km). This should be justified through real monitoring data from operations or ex-ante demand assessments.
Unlike urban buses, zero tailpipe emission vehicle technologies are not commercially available, therefore the threshold should be reviewed in or prior to 2025, rather than specifying now that only zero direct emissions will be eligible at that point, to analyze the modal shift comparison with cars in interurban transport, and technology developments in the sector.  
With no commercial availability of zero tailpipe emission vehicles for this activity, fuel substitution to advanced biofuels and renewable synthetic fuels are considered a relevant mitigation option for some transport modes in the medium term as identified in the EC Long term strategy :
“for those transport modes where the deployment of zero emission vehicles is unfeasible due to energy density requirements or technology costs, carbon neutral fuels (i.e. advanced biofuels and biomethane, as well as e-fuels) can be deployed for use in conventional vehicle engines”.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an operator may seek to operate a new or existing fleet of vehicles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</si>
  <si>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xml:space="preserve">CO2e emissions per passenger- kilometre (gCO2e/pkm).
•	Zero tailpipe emission vehicles (incl. hydrogen, fuel cell, electric) are automatically eligible.
•	Dedicated vehicles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vehicles, only vehicles with efficiency corresponding to direct emissions below 95g CO2 e /pkm (including biogenic CO2) are eligible.. Eligibility should be reviewed latest by 2025, or when Directive (EU) 2018/2001) is reviewed.
•	Other vehicles are eligible if direct emissions are below 50 gCO2e/pkm
Brief rationale:
Passenger transport with zero tailpipe emissions vehicles (e.g. electric, hydrogen) is eligible because the generation of these energy carriers is assumed to become low or zero carbon in the near future. Dedicated vehicles solely using a narrowly defined range of bio- or other renewable fuels are also eligible due to the relatively high challenges in electrifying the vehicle category typically used on interurban routes. Substantial contribution to climate mitigation from fuel substitution is in line with the agreed taxonomy regulation. The threshold of 50gCO2e/pkm relates to the thresholds set for passenger cars (assuming occupancy of one) and represents a value that is significantly below average new car emissions. </t>
  </si>
  <si>
    <t>Demonstrate substantial GHG emission reduction by:
-       Increasing the number of low- and zero emission vehicle, and improving vehicle efficiency
-       Increasing substitution of fossil fuels with sustainable alternative and net-zero carbon fuels
-       Improving in efficiency of the overall transport/mobility system</t>
  </si>
  <si>
    <t>Interurban scheduled road transport services of passengers</t>
  </si>
  <si>
    <t>H49.3.9</t>
  </si>
  <si>
    <t>H49.3</t>
  </si>
  <si>
    <t>H49</t>
  </si>
  <si>
    <t xml:space="preserve">•	Vehicles must comply with the current Euro VID and from 2022, the Euro VIE stage.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</si>
  <si>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	Compliance with EU and national legislation on hazardous waste generation, management and treatment for both the use and the end-of-life phases of the vehicles. Particular focus on critical raw materials recovery from batteries. 
•	Compliance with Directive 2000/53/EC ("End-of-life of vehicles Directive") for vehicle types M1 (passenger cars) and N1 (vans)</t>
  </si>
  <si>
    <t>The main potential significant harm to other environmental objectives from the operation of freight road transport are summarised as follows:
•	Direct emissions to air from the exhaust gases of internal combustion engine: nitrogen oxides (NOx ),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</si>
  <si>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This activity includes operation of vehicles classified as N2 and N3 vehicles, as defined by REGULATION (EU) 2018/858. It also applies to NACE code 53.10 Postal activities under universal service obligation, and NACE code 53.20 Other postal and courier activities,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is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decarbonised sources in 2030). 
Key reference point for thresholds: Heavy Duty CO2 Regulation:
Regulation (EU) 2019/1242 of the European Parliament and of the Council of 20 June 2019 setting CO2 emission performance standards for new heavy-duty vehicles and amending Regulations (EC) No 595/2009 and (EU) 2018/956 of the European Parliament and of the Council and Council Directive 96/53/EC
https://eur-lex.europa.eu/eli/reg/2019/1242/oj
-zero emission heavy-duty vehicle means a heavy-duty vehicle without an internal combustion engine, or with an internal combustion engine that emits less than 1g CO2/kWh (or 1g CO2/km for certain N2 vehicles)
-Low-emission heavy-duty vehicle means a heavy-duty vehicle, which is not a zero emission heavy-duty vehicle, with specific CO2 emissions of half of the reference CO2 emissions of all vehicles in the sub-group to which the heavy-duty vehicle belongs. The reference CO2 emissions shall be based on the monitoring data reported pursuant to Regulation (EU) 2018/956 for the period from 1 July 2019 to 30 June 2020.
Life-cycle and well-to-wheel considerations for thresholds is pending on the feasibility to develop and agree a common Union methodology:
Heavy Duty CO2 Regulation Recital (42) : It is important to assess the full life-cycle emissions from heavy-duty vehicles at EU level. To this end the Commission should no later than 2023 evaluate the possibility of developing a common Union methodology for the assessment and the consistent data reporting of the full life-cycle CO2 emissions of heavy-duty vehicles that are placed on the Union market. The Commission should adopt follow-up measures, including, where appropriate, legislative proposals.
By contrast to light duty vehicles, the electrification of trucks is currently limited to small demonstration fleets. Especially for heavy trucks for regional and long-haul operations, fuel substitution to advanced biofuels and renewable synthetic fuels are considered a relevant mitigation option in the medium term .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 road freight transport operator may seek to operate a new or existing fleet of trucks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</si>
  <si>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CO2 emissions per vehicle kilometre (g CO2 /km) or g CO2 KWh. 
•	Zero direct emission heavy-duty vehicles that emits less than 1g CO2 /kWh (or 1g CO2 /km for certain N2 vehicles) are automatically eligible;
•	Low-emission heavy-duty vehicles with specific direct CO2 emissions of less than 50% of the reference CO2 emissions of all vehicles in the same sub-group are eligible. 
•	Dedicated vehicles solely using advanced biofuels or renewable liquid and gaseous transport fuels of non-biological origin as defined in Art. 2 (34) and Art. 2 (36) as well as low indirect land-use change-risk biofuels as defined in Art 2(37) in line with Directive (EU) 2018/2001), guaranteed either by technological design or ongoing monitoring and third-party verification. In addition, for an investment in new vehicles,  only vehicles with efficiency corresponding to direct CO2 emissions (gCO2/ km) (biogenic CO2) below the reference CO2 emissions of all vehicles in the same sub-group are eligible.  Eligibility should be reviewed latest by 2025.or when Directive (EU) 2018/2001) is reviewed.
•	Fleets of vehicles dedicated to transport fossil fuels or fossil fuels blended with alternative fuels are not eligible.
Brief rationale:
Road freight transport with zero direct emissions vehicles (e.g. electric, hydrogen) is eligible because the generation of these energy carriers is assumed to become low or zero carbon in the near future. The definition is aligned with the heavy duty CO2 regulation, which provides the most recent legislative point of orientation. Road freight transport with low-emission heavy-duty vehicles defined in the same regulation and dedicated vehicles solely using a narrowly defined range of bio- or other renewable fuels are also eligible due to the relatively high challenges in electrifying this vehicle category. Substantial contribution to climate mitigation from fuel substitution is in line with the agreed taxonomy regulation.</t>
  </si>
  <si>
    <t>Demonstrate substantial GHG emission reduction by:
-       Increasing the number of low- and zero emission vehicles, and improving vehicle efficiency
-       Increasing substitution of fossil fuels with sustainable alternative and net-zero carbon fuels</t>
  </si>
  <si>
    <t>H49.4.1</t>
  </si>
  <si>
    <t>H49.4</t>
  </si>
  <si>
    <t>Emissions standards (Euro VID, Euro VIE) 
Non-road mobile machinery regulation
Sound level of silencing systems regulation
Type approval requirements for the general safety of motor vehicles</t>
  </si>
  <si>
    <t>•	Buses must comply with the current Euro VID and from 2022, the Euro VIE stage. Railcars, locomotives must comply with latest applicable standards (currently stage 5) of Non-Road Mobile Machinery Regulation .
•	Where applicable,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of all state-of-the-art internationally developed or proposed standards or regulations, with a view to establishing a suitable testing method as soon as possible.
•	Where applicable, tyres must comply with the noise requirements set by Regulation (EC) No 661/2009 on type-approval requirements for the general safety of motor vehicles .
•	Vehicles must comply with Regulation (EU) No 540/2014  on the sound level of motor vehicles and of replacement silencing systems.
•	Minimise noise and vibrations of rolling stock by applying thresholds on pass-by noise in dB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</si>
  <si>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Regarding both maintenance and end-of-life management of vehicles or rolling stock, compliance with EU and national legislation on hazardous waste generation, management and treatment.
•	Compliance with Directive 2000/53/EC ("End-of-life of vehicles Directive") only for vehicle types M1 and N1 (busses are out of scope of the Directive)</t>
  </si>
  <si>
    <t>The main potential significant harm to other environmental objectives from the operation of urban and suburban passenger land transport (public transport) are summarised as follows:
•	Direct emissions to air  from the exhaust gases of internal combustion engine: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 or rolling stock.</t>
  </si>
  <si>
    <t xml:space="preserve">The threshold of 50 gCO2e/pkm until 2025 ensures that the carbon intensity remains similar to criteria for eligible road vehicles with low occupation factor (50 gCO2/vkm) and significantly lower than the average car (290 gCO2 /vkm ). The criteria is based on actual ridership (passenger-km) and not capacity offered (seat-km or places-km). This should be justified through real monitoring data from operations or ex-ante demand assessments. The current average emissions intensity for a bus in the EU is 70-90 g CO2 e/pkm  with load factors of around 10 passengers per bus, with the variation dependent on a number of considerations such as public service obligations, type of service, etc. As per current average technology, a hybrid bus would require at least 16 passenger average occupation factor, and diesel more than 20 passengers to be eligible. This threshold is therefore stringent while it provides some flexibility to recognize highly efficient systems and advanced hybrid technology.
Diesel and petrol cars still represent the immense majority of the road fleet in all countries and the penetration of electric vehicles will materialize at a yet unknown pace. In the meanwhile, a lack of investment in public transport fleet renewal can lead to behavioural changes, such as modal shift to private car that would be significantly more difficult to revert in the future . </t>
  </si>
  <si>
    <t>CO2e emissions per passenger- kilometre (gCO2e/pkm).
•	Zero direct emissions land transport activities (e.g. light rail transit, metro, tram, trolleybus, bus and rail) are eligible. 
•	Other fleets are eligible if direct emissions are below 50 gCO2e/pkm until 2025 (non-eligible thereafter)
Brief rationale:
Zero direct emissions public transport (e.g. electric, hydrogen) is eligible because: 
•	With the present energy mix, the overall emissions associated with zero direct emissions public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t>
  </si>
  <si>
    <t>Demonstrate substantial GHG emission reduction by:
-       Increasing the number of low- and zero emission fleets, and improving fleet efficiency
-       Improving efficiency of the overall transport/mobility system</t>
  </si>
  <si>
    <t>Urban and suburban passenger land transport (public transport)</t>
  </si>
  <si>
    <t>H49.3.1</t>
  </si>
  <si>
    <t xml:space="preserve">Non-Road Mobile Machinery Regulation
Rolling stock regulation 
</t>
  </si>
  <si>
    <t>•	Engines for the propulsion of railway locomotives (RLL) and engines for the propulsion of railcars (RLR) must comply with latest applicable standards (currently stage V) of Non-Road Mobile Machinery Regulation .
•	Minimise noise and vibrations of rolling stock, thresholds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</si>
  <si>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xml:space="preserve">•	Ensure proper waste management both at the use phase (maintenance) and the end-of-life for the rolling stock, e.g. reuse and recycle of parts like batteries, in compliance with EU and national legislation on hazardous waste generation, management and treatment. </t>
  </si>
  <si>
    <t>The main potential significant harm to other environmental objectives from the operation of rail transport activities are attributed to air pollution, noise and vibration pollution, and water use. Direct emissions of air pollutants are not an issue of concern in the case of electrified rail, but only where (very efficient) diesel or hybrid engines would meet the CO2e-threshold defined to ensure substantial mitigation of GHG emissions.</t>
  </si>
  <si>
    <t>The carbon intensity of freight rail, even if diesel, is in most cases significantly lower than road freight transport, rail freight transport at least meeting the threshold proposed in the road transport HDV criteria is eligible. Average direct emissions for diesel rail is in the range of 18-40 g CO2 e/tkm  compared 80-100g CO2 e/tkm for road freight . Emissions intensity can vary significantly depending on the type of cargo transported. This criterion should be reviewed in 2025.
Transport of fossil fuels is considered to have potential negative impacts on climate change and therefore is excluded. A percentage of fossil fuels transported was considered as a threshold, but following feedback from experts, it is considered difficult to implement a % threshold because for example it is not easily known, particularly ex-ante, how locomotives will be used.</t>
  </si>
  <si>
    <t>•	Zero direct emissions trains (e.g. electric, hydrogen) are eligible. 
•	Other trains are eligible if direct emissions per tonne-km (gCO2e/tkm) are 50% lower than average reference CO2 emissions of HDVs as defined for the Heavy Duty CO2 Regulation, to be reviewed in 2025.
•	Rail that is dedicated to the transport of fossil fuels or fossil fuels blended with alternative fuels is not eligible even if meeting the criteria above.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t>
  </si>
  <si>
    <t xml:space="preserve">Demonstrate substantial GHG emission reduction by:
-       Increasing the number of low- and zero emission fleets, and improving fleet efficiency
-       Improving efficiency of the overall transport/mobility system
</t>
  </si>
  <si>
    <t>H49.2.0</t>
  </si>
  <si>
    <t>H49.2</t>
  </si>
  <si>
    <t>•	Engines for the propulsion of railway locomotives (RLL) and engines for the propulsion of railcars (RLR) must comply with latest applicable standards (currently stage V) of Non-Road Mobile Machinery Regulation.
•	Minimise noise and vibrations of rolling stock, thresholds in line with Regulation 1304/2014 Noise TSI (also consider adjustment periods):
o	Electric locomotives &lt;84dB at 80km/h &amp; &lt;99 at 250 km/h;
o	Diesel locomotives &lt;85 at 80km/h;
o	Electric multiple units &lt;80dB at 80km/h &amp; &lt;95 at 250 km/h;
o	Diesel Multiple Units &lt;81dB at 80km/h &amp; &lt;96 at 250 km/h;
o	Coaches &lt;79dB at 80km/h;
o	Wagons &lt;83dB at 80km/h</t>
  </si>
  <si>
    <t>The main potential significant harm to other environmental objectives from the operation of rail transport activities are attributed to air pollution, noise and vibration, water use.. Direct emissions of air pollutants are not an issue of concern in the case of electrified rail, but only where (very efficient) diesel or hybrid engines would meet the CO2e-threshold defined to ensure substantial mitigation of GHG emissions.</t>
  </si>
  <si>
    <t>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 (290 gCO2 /vkm ). This means that (diesel) passenger rail transport emission activities will only be eligible when the carbon intensity of the vehicle divided by the number of actual passengers is similar to eligible low carbon road transport vehicles (activity 24.5). The criteria is based on actual ridership (passenger-km) and not capacity offered (seat-km or places-km). This should be justified through real monitoring data from operations or ex-ante demand assessments.  The current average for EU diesel rail is 70-90 g CO2 /pkm , so the threshold is stringent enough to screen out most of the rail systems based on diesel operating in Europe as the load factor would need to be higher than 60% to reach eligibility. However, it would still enable certain hybrid systems of high efficiency to be eligible.</t>
  </si>
  <si>
    <t>•	Zero direct emissions trains are eligible. 
•	Other trains are eligible if direct emissions (TTW) are below 50g CO2e emissions per passenger kilometre (gCO2e/pkm) until 2025 (non-eligible thereafter)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t>
  </si>
  <si>
    <t>H49.1.0</t>
  </si>
  <si>
    <t>H49.1</t>
  </si>
  <si>
    <t>Directives on Environmental Impact Assessment (2014/52/EU)
Strategic Environmental Assessment (SEA) Directive 
Birds Directive 
Habitats Directive</t>
  </si>
  <si>
    <t>Infrastructure for low carbon transport is land use intensive and is a major factor of ecosystem deterioration and biodiversity loss. Projects should ensure that:
•	Environmental Impact Assessment (EIA) has been completed in accordance with EU Directives on Environmental Impact Assessment (2014/52/EU) and Strategic Environmental Assessment (2001/42/EC) or other equivalent national provisions.
•	Such impact assessments should, at the very least, identify, evaluate, and mitigate any potential negative impacts of the designated activities, projects, or assets on ecosystems and its biodiversity and should be assessed and conducted in compliance with the provisions of the EU Habitats and Birds  Directives.
•	Invasive plants are appearing very often along transport infrastructure and are sometimes even spread duo to transport infrastructure, which might negatively impact natural ecosystems (e.g. natural fauna). Care should be taken not to spread any invasive plants through proper maintenance.
•	Wildlife collisions is a problem and should be considered. Solutions developed for should be applied for the detection and avoidance of potential traps that may cause the unnecessary death of animals.
•	Mitigation options exist and different types of measures can be beneficial for wildlife, such as:
•	Wildlife warning systems combined with heat sensors can reduce the number of collisions.
•	Fences along areas with high strike risk. 
•	Viaducts, tunnels, overpasses and bridges, etc.
•	Warning signals that are triggered by approaching traffic, particularly in areas of high strike risk.</t>
  </si>
  <si>
    <t>Noise Directive</t>
  </si>
  <si>
    <t>•	Minimise noise and vibrations from use of infrastructure by introducing open trenches/ wall barriers/ other measures and comply with the Environmental Noise Directive 2002/49/EC
•	Minimise noise, dust, emissions pollution during construction / maintenance works.</t>
  </si>
  <si>
    <t xml:space="preserve">EU waste List and EU Construction and Demolition Protocol </t>
  </si>
  <si>
    <t>•	Re-use parts and use recycled material during the renewal, upgrade and construction of infrastructure. 
•	At least 80% (by weight) of the non-hazardous construction and demolition waste (excluding naturally occurring material defined in category 17 05 04 in the EU waste list) generated on the construction site must be prepared for re-use, recycling and other material recovery, including backfilling operations using waste to substitute other materials. This can be achieved by executing the construction works in line with the good practice guidance laid down in the EU Construction and Demolition Waste Management Protocol .</t>
  </si>
  <si>
    <t>The main potential significant harm to other environmental objectives from infrastructure activities are attributed to noise and vibration pollution, water contamination, waste generation and impacts on biodiversity (habitat and wildlife) and land use consumption with ecosystem impacts  specifically:
•	Contamination of water during construction and unsustainable use of water during construction and operations
•	Unsustainable use of resources during constructions, e.g. generation of high amount of waste, no recycling/reuse of construction waste
•	Noise pollution can be relevant for both rolling stock and railway infrastructure as noise can be generated by both rolling stock and poor conditions of rail tracks. 
•	Construction of infrastructure can cause significant harm when taking place in protected areas or areas of high biodiversity values outside protected areas. 
•	Infrastructure can cause fragmentation and degradation of the natural and urban landscape due to the “barrier” effects of the infrastructure and can involve risks of wildlife accidents caused by collisions. Railway infrastructure (in particular tunnels) can cause change and degradation of hydromorphological conditions of water bodies and therefore have impacts on aquatic ecosystems.</t>
  </si>
  <si>
    <t>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Criteria 3. above would accommodate all electric rail lines and non-electrified lines with battery powered and hydrogen trains operating. However even if non-electrified, there might be a case for renewal of rail infrastructure in order to ensure continuity of the service while alternative powered trains (hydrogen, battery) are deployed in the future years, hence the inclusion of criteria 4 above. There is no significant risk of lock-in in those cases where the fleet is due for renewal.
In criteria 3 above, “predominantly used for” should be interpreted to mean that the majority of the use of the infrastructure is by fleets meeting the substantial contribution criteria in other land transport activities identified in the taxonomy. Where there may be greater uncertainty in fleet use e.g. estimations based on future projections, a more conservative approach should be applied to ensure that the predominant use requirement will be met.   
There is requirement that only infrastructure that is fundamental to the operation of the transport service is eligible. Infrastructure that is fundamental to the operation are those infrastructure that are needed to ensure the day-to-day delivery of a transport service e.g. tracks, IT equipment ensuring service delivery, ticket offices and fleet maintenance facilities. It does not include ancillary infrastructure that do not directly ensure delivery of the operation of the fleet e.g. head offices of the transport operator. 
For the criteria that “infrastructure that is dedicated to the transport of fossil fuels or blended fossil fuels is not eligible”, the term “dedicated”  is defined as infrastructure being built and acquired with the explicit intention to transport or store fossil fuels, even if actual use may serve other purposes as well. 	
It is acknowledged that embedded carbon emissions in infrastructure projects (e.g. upstream emissions from manufacture of construction materials) may be significant in certain circumstances. The level of uncertainty around data in this respect makes it challenging at this time to incorporate this consideration within thresholds for infrastructure. However, this element should be considered for ongoing work on the Taxonomy. Transport of fossil fuels is considered to have potential negative impacts on climate change and therefore is excluded.
ICT infrastructure meeting the criteria above is eligible i.e. it meets one of the stated criteria and is fundamental to the operation of the transport service. However it is recognised that wider ICT activities in transport may have substantial contribution to climate change mitigation and this will require future work to define criteria.</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</si>
  <si>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</si>
  <si>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Demonstrate substantial GHG emission reduction by enabling an:
-       Increase the number of low- and zero emission fleets, and improving fleet efficiency
-       Improvement in efficiency of the overall transport/mobility system</t>
  </si>
  <si>
    <t>Infrastructure for low carbon transport – land transport including NACE categories:
•	Construction of roads and motorways
•	Construction of railways and underground railways
•	Construction of bridges and tunnels
Also includes categories of activities not covered by NACE including:
•	Other infrastructure supporting transport activities not included above
•	Infrastructure and equipment for active mobility</t>
  </si>
  <si>
    <t>F42.1.1
F42.1.2
F42.1.3</t>
  </si>
  <si>
    <t>F42.1</t>
  </si>
  <si>
    <t>F42</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</si>
  <si>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</si>
  <si>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 xml:space="preserve">F42.9.1 </t>
  </si>
  <si>
    <t>F42.9</t>
  </si>
  <si>
    <t>Natura 2000 (Habitats Directive, Birds Directive)</t>
  </si>
  <si>
    <t xml:space="preserve">6.a – The building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building must not be built on arable or greenfield land of recognised high biodiversity value and land that serves as habitat of endangered species (flora and fauna) listed on the European Red List and / or the IUCN Red List.  </t>
  </si>
  <si>
    <t xml:space="preserve">If the building covers more than 1000 m2 of floor area: 
If the property is located on a potentially contaminated site (brownfield site), the site must be subject to an investigation for potential contaminants, for example using standard BS 10175. </t>
  </si>
  <si>
    <t>The main potential for significant harm to the other environmental objectives associated with the acquisition of buildings is determined by:
•	Lack of resistance to extreme weather events (including flooding), and lack of resilience of to future temperature increases in terms of internal comfort conditions.
•	Excessive water consumption due to inefficient water appliances.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t>
  </si>
  <si>
    <t>The acquisition of buildings designed to minimise energy use and carbon emissions throughout the lifecycle instead of lower-performing ones can make a substantial contribution to climate change mitigation objectives by:
•	creating demand for such buildings; this in turn will stimulate owners to build and renovate buildings to a higher level of performance than they would have done otherwise.
•	sending a clear signal to the market that the acquisition of such buildings against an ever more stringent legislative background and changing client preferences can help reduce future potential risk and value depreciation.
For buildings built after 2020, the same criteria established for the activity ‘Construction of new buildings’ are applied. Buildings built before 2021 are assessed on the basis of a best in class approach in each local stock. Rather than attempting to establish absolute thresholds with an incomplete set of data, for the time being the TEG opted for a threshold based on a percentage of the stock, which ensures a level-playing field across different Member States. For now, the corresponding 15% was deemed an appropriate level for the best in class performance, finding a compromise between the need to establish high standards of performance while recognising the need to maintain and create opportunity in the existing market.</t>
  </si>
  <si>
    <t>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Case A – Acquisition of buildings built before 31 December 2020
The calculated performance of the building must be within the top 15% of the local existing stock in terms of operational Primary Energy Demand, expressed as kWh/m2y.
Alignment with this criterion can be demonstrated by providing adequate evidence comparing the performance of the relevant asset to the performance of the local stock built before 31 December 2020. Such evidence should be based on a representative sample of the building stock in the respective area where the building is located, distinguishing at the very least between residential and non-residential buildings. The area can be defined as a city, a region or a country. 
Certification schemes such as EPCs may be used as evidence of eligibility when adequate data is available to demonstrate that a specific level (e.g. EPC A) clearly falls within the top 15% of the respective local stock.
The TEG recognises that more work needs to be done to collect and analyse data in order to define absolute thresholds corresponding to the performance of the top 15% of each local stock, such as data showing the distribution of EPCs across the stock and the thresholds used to define EPC ratings.
Large non-residential buildings must meet an additional requirement: efficient building operations must be ensured through dedicated energy management. 
Case B – Acquisition of buildings built after 31 December 2020
The building must meet the criteria established for the ‘Construction of new buildings’ that are relevant at the time of the acquisition. 
Large non-residential buildings must meet an additional requirement: efficient building operations must be ensured through dedicated energy management.</t>
  </si>
  <si>
    <t>The acquisition of buildings designed to minimise energy use and carbon emissions throughout the lifecycle instead of lower-performing ones can make a substantial contribution to climate change mitigation objectives. While specific data on embodied carbon and thus carbon emissions from the full lifecycle is still limited and needs to be further generated, the acquisition of buildings designed to minimise energy use and carbon emissions during the use phase can already make an important contribution by directing users towards high-performing properties and by sending signals to markets about the need to lift the overall energy performance of the whole stock.
For large non-residential buildings (i.e. buildings with an effective rated output for heating systems or systems for combined space heating and ventilation of over 290 kW, or buildings with floor area  over 1000 m2), an additional requirement is introduced to ensure that these buildings are operated efficiently, and that actual energy and carbon savings are delivered each year.
Condition for non-eligibility: to avoid lock-in and undermining the climate mitigation objective, the acquisition and ownership of buildings for the purpose of extraction, storage, transportation or manufacture of fossil fuels are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established for the relevant climatic zone and building type. The Sustainable Finance Platform will assess the evidence and approve or reject the application.</t>
  </si>
  <si>
    <t>Building acquisition and ownership: this activity relates to NACE code L68 “Real estate activities”.</t>
  </si>
  <si>
    <t>L68</t>
  </si>
  <si>
    <t>REACH (Registration, Evaluation, Authorisation and Restriction of Chemicals) Regulation</t>
  </si>
  <si>
    <t>5.a - It is ensured that building components and materials do not contain asbestos nor substances of very high concern as identified on the basis of the “Authorisation List” of the REACH Regulation. 
5.b - In case of addition of thermal insulation to the existing building envelope: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</si>
  <si>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The main potential for significant harm to the other environmental objectives associated with individual measures is determined by:
•	Excessive water consumption due to inefficient water appliances.
•	The handling of building components that are likely to contain substances of concern (e.g. asbestos containing materials) and of any hazardous construction and demolition waste arising from the building renovation;
•	Ensuring the future possibility of reusing and recycling building component and materials through careful selection of components/materials that prioritises recyclable materials and avoids hazardous substances.</t>
  </si>
  <si>
    <t>Individual measures and professional services have been included as enabling activities contributing to the decarbonisation of the buildings stock. The list of eligible measures and activities will be periodically updated by the Sustainable Finance Platform.
Requirements for individual measures a) to e) are based on cost-optimal measures defined in the applicable regulation transposing the revised EPBD. As such, they represent feasible levels of improvements within the local context, taking into consideration climate, building stock and market conditions. However, the TEG recognises that these requirements have been determined differently by each Member State, and therefore do not necessarily represent a consistent level of ambition across countries. 
Requirements for individual measures f) to h) are based on specific technical criteria, aimed at ensuring that the eligible technologies are highly efficient.  
Individual measures i) to m) are always eligible, i.e. there are no technical requirements to be met, because these technologies are dedicated to facilitating energy savings and the use of electricity.
Individual measures n) to u) are eligible as long as they are installed on site, as these technologies are dedicated to renewable energy generation and/or the exploitation of waste energy and heat.
Professional activities v) and w) are eligible as they are necessary for the appropriate assessment of building conditions and potential for energy efficiency. Professional activities x) to z) are eligible as they can help deliver energy savings through efficient building operations.</t>
  </si>
  <si>
    <t>There are no defined metrics across the individual measures and professional services.
The following individual measures are eligible if compliant with requirements set for individual components and systems in the applicable national regulations transposing the Energy Performance Building Directive (EPBD), and must meet Ecodesign requirements pursuant to Directive 2009/125/EC:
a)	Addition of insulation to the existing envelope components, such as external walls, roofs (including green roofs), lofts, basements and ground floors (including measures to ensure air-tightness, measures to reduce the effects of thermal bridges and scaffolding) and products for the application of the insulation to the building envelope (mechanical fixings, adhesive, etc.).
b)	Replacement of existing windows with new energy efficient windows. 
c)	Replacement of existing external doors with new energy efficient doors. 
d)	Installation and replacement of HVAC and domestic hot water systems, including equipment related to district heating service.
e)	Replacement of inefficient gas boiler with highly efficient condensing boiler.
The following individual measures are eligible if specific requirements are met:
f)	replacement of old pumps with efficient circulating pumps (as defined in Art. 2 of EU Regulation 622/2012)
g)	Installation of efficient LED lighting appliances and systems
h)	Installation of low-flow kitchen and sanitary water fittings in the top two categories of the EU Water Label scheme
The following individual measures are always eligible:
i)	Installation of zoned thermostats, smart thermostat systems and sensoring equipment, e.g. motion and day light control
j)	Installation of Building Management Systems (BMS) and Energy Management Systems (EMS)
k)	Installation of charging stations for electric vehicles
l)	Installation of smart meters for gas and electricity
m)	Installation of façade and roofing elements with a solar shading or solar control function, including those that support the growing of vegetation
The following individual measures are eligible if installed on-site as building services: 
n)	Installation of solar photovoltaic systems (and the ancillary technical equipment)
o)	Installation of solar hot water panels (and the ancillary technical equipment)
p)	Installation and upgrade of heat pumps contributing to the targets for renewable energy in heating and cooling in accordance with Directive 2018/2001/EU (and the ancillary technical equipment)
q)	Installation of wind turbines (and the ancillary technical equipment)
r)	Installation of solar transpired collectors (and the ancillary technical equipment)
s)	Installation of thermal or electric energy storage units (and the ancillary technical equipment)
t)	Installation of High Efficiency Micro CHP (combined heat and power) plant
u)	Installation of heat exchanger/recovery systems
The following professional services are eligible:
v)	Technical consultations (energy consultants, energy simulation, project management, production of EPC, dedicated training, etc.) linked to the individual measures mentioned above
w)	Accredited energy audits and building performance assessments
x)	Energy Management Services
y)	Energy Performance Contracts
z)	Energy Service Companies (ESCOs)</t>
  </si>
  <si>
    <t xml:space="preserve">Individual measures and professional services. This relates to activities under NACE codes F43 - Specialised construction activities and M – Professional, scientific and technical activities. </t>
  </si>
  <si>
    <t xml:space="preserve">Individual renovation measures, installation of renewables on-site and professional, scientific and technical activities. This relates to activities under NACE codes “F41.2 - Construction of residential and non-residential buildings”,“F43 - Specialised construction activities”, “M – Professional, scientific and technical activities”. </t>
  </si>
  <si>
    <t>F41.2</t>
  </si>
  <si>
    <t>F41
F43</t>
  </si>
  <si>
    <t>F - Construction
M - Professional, scientific and technical activities</t>
  </si>
  <si>
    <t xml:space="preserve">If the renovation project covers more than 1000 m2 of floor area (over one or more buildings): at least 80% of all timber products used in the renovation for structures, cladding and finishes must have been either recycled/reused or sourced from sustainably managed forests as certified by third-party certification audits performed by accredited certification bodies, e.g. FSC/PEFC standards or equivalent. </t>
  </si>
  <si>
    <t>5.a - It is ensured that building components and materials do not contain asbestos nor substances of very high concern as identified on the basis of the “Authorisation List” of the REACH Regulation. 
5.b - Before starting the renovation work,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</si>
  <si>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EU Waste List</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</si>
  <si>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</si>
  <si>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European Water Label</t>
  </si>
  <si>
    <t xml:space="preserve">All relevant new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</si>
  <si>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renovation of existing buildings is determined by:
•	Lack of resistance to extreme weather events (including flooding), and lack of resilience of to future temperature increases in terms of internal comfort conditions (only for large buildings).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</si>
  <si>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The choice of a threshold based on the requirements for ‘major renovation’ is strongly affected by the necessity of substantially increasing the annual rates of renovations that include energy-efficiency measures. Such requirements are established in EU Member States at national or regional level in building regulations implementing the EPBD and are based on calculations of cost-optimality. Access to advantageous financing conditions is meant to incentivise homeowners and businesses to undertake a renovation that includes energy efficiency measures.
The threshold for ‘relative improvement’ is given as alternative to allow the eligibility of renovations that may not meet the ‘major renovation’ requirements but still deliver considerable energy savings, as well as to provide a threshold that is easily applicable outside EU Member States.
Since the focus of the criteria is the renovation project and not the building in itself, any renovation can be eligible, independently from the absolute performance of the building as long as it meets either one of the two thresholds.</t>
  </si>
  <si>
    <t xml:space="preserve">The thresholds used to assess the renovation rely on either the respective metrics set in the applicable building regulation for ‘major renovation’ transposing the EPBD, or, in the case of relative improvement, on Primary Energy Demand (PED) defined as follows: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A renovation is eligible when it meets either one of the following thresholds:
a)	Major renovation: the renovation is compliant with the requirements set in the applicable building regulations for ‘major renovation’ transposing the Energy Performance of Buildings Directive (EPBD)
b)	Relative improvement: the renovation achieves savings in net Primary Energy Demand of at least 30% in comparison to the baseline performance of the building before the renovation.  The baseline performance and predicted improvement shall be based on a specialised building survey and validated by an accredited energy auditor. The methodology used for the measurement of floor area must be declared by referring to the categories established by the International Property Measurement Standard. </t>
  </si>
  <si>
    <t>The renovation of existing buildings to increase their energy efficiency makes a substantial contribution to climate change mitigation by reducing energy consumption and GHG emissions for the remaining operational phase of the buildings, and by avoiding emissions that would be associated with the construction of new buildings.
Condition for non-eligibility: to avoid lock-in and undermining the climate mitigation objective, the renovation of buildings occupied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</si>
  <si>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Building renovation: this relates to activities under NACE codes F41.2 - Construction of residential and non-residential buildings and F43 - Specialised construction activities.</t>
  </si>
  <si>
    <t>F41.1
F41.2</t>
  </si>
  <si>
    <t xml:space="preserve">6.a - The new construction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new construction must not be built on arable or greenfield land of recognised high biodiversity value and land that serves as habitat of endangered species (flora and fauna) listed on the European Red List and / or the IUCN Red List. 
6.c  -  At least 80% of all timber products used in the new construction for structures, cladding and finishes  must have been either recycled/reused or sourced from sustainably managed forests as certified by third-party certification audits performed by accredited certification bodies, e.g. FSC/PEFC standards or equivalent. </t>
  </si>
  <si>
    <t xml:space="preserve">5.a - It is ensured that building components and materials do not contain asbestos nor substances of very high concern as identified on the basis of the “Authorisation List” of the REACH Regulation.  
5.b – If the new construction is located on a potentially contaminated site (brownfield site), the site must be subject to an investigation for potential contaminants, for example using standard BS 10175. </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</si>
  <si>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</si>
  <si>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 xml:space="preserve">All relevant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</si>
  <si>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construction of new buildings is determined by:
•	Lack of resistance to extreme weather events (including flooding), and lack of resilience to future temperature increases in terms of internal comfort conditions.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form forests that are not sustainably managed.</t>
  </si>
  <si>
    <t>The establishment of a relative threshold in the form of a percentage improvement on NZEB requirements is justified by the fact that from 2021 new constructions will be mandated by national/regional building regulations to comply with NZEB requirements. This implies that the taxonomy must require better levels of performance than NZEB, or all new constructions would be automatically eligible, which would fail to direct finance towards more sustainable solutions and run the risk of diverting finance from the renovation of existing buildings. Since NZEB requirements correspond to different levels of performance across EU Member States , the use of a percentage improvement, rather than absolute figures, allows a degree of proportionality to be applied: in Member States where NZEB requirements result in a comparatively low PED, the energy reduction necessary to achieve the 20% improvement is smaller than in Member States  where NZEB requirements result in a comparatively high primary energy demand.</t>
  </si>
  <si>
    <t xml:space="preserve">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The threshold is based on ‘near-zero energy building’ (NZEB) requirements, which are defined in national regulation implementing the EPBD and are mandatory across EU Member States from 2021. To be eligible, the net primary energy demand of the new construction must be at least 20% lower than the primary energy demand resulting from the relevant NZEB requirements.  This reduction can be met through a direct decrease of the primary energy demand via a more efficient design or by offsetting with on-site and off-site renewable generation, or a combination of both strategies. Off-site energy generation must be limited to district heating, cooling systems and local renewable energy sources. 
The methodology used for the measurement of floor area must be declared by referring to the categories established by the International Property Measurement Standards. </t>
  </si>
  <si>
    <t>The construction of new buildings designed to minimise energy use and carbon emissions throughout the lifecycle can make a substantial contribution to climate change mitigation by saving large part of the carbon emissions that would be associated with conventionally designed buildings.
Condition for non-eligibility: to avoid lock-in and undermining the climate mitigation objective, the construction of new buildings designed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</si>
  <si>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Construction of new buildings. This relates to activities under NACE codes F41.1 - Development of building projects and F41.2 - Construction of residential and non-residential buildings.</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</si>
  <si>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</si>
  <si>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Directive on Geological Storage of Carbon Dioxide
Ecodesign Directive</t>
  </si>
  <si>
    <t>Follow all the requirements of EU Directive 2009/31/EC and in particular:
•	The implementation and adherence to a recognised environmental management system (ISO 14001, EMAS, or equivalent);
•	Prevent release during operation by implementing mobile and constant detection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</si>
  <si>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Sequestration of CO2 are due to:
•	the risk of leakage 
•	the long-term lack of geological containment of the reservoirs, central issues regarding the monitoring and the interrelation of carbon with physical, chemical and geological conditions in the reservoir is still a debated argument, however the safety of CO2 storage may be assured with the implementation of specific rules and requirements.</t>
  </si>
  <si>
    <t>The TEG recommends that the following ISO standards are incorporated into this Taxonomy threshold when made publicly available: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</si>
  <si>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Operation of a permanent CO2 storage facility is eligible if the facility complies with ISO 27914:2017 for geological storage of CO2.
These requirements are subject to periodical review.</t>
  </si>
  <si>
    <t>•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CO2e</t>
  </si>
  <si>
    <t>E39.0.0</t>
  </si>
  <si>
    <t>E39.0</t>
  </si>
  <si>
    <t>E39</t>
  </si>
  <si>
    <t xml:space="preserve">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</si>
  <si>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A minimum requirement is the implementation and adherence to a recognised environmental management system (ISO 14001, EMAS, or equivalent);
Prevent release during operation by implementing permanent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</si>
  <si>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transport of CO2 are due to:
•	Construction phase of the transport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An ESIA should be done.
•	Operation phase: Leakages should be kept at a minimum. Underground networks can have an impact on ground water systems and on local ecosystems.</t>
  </si>
  <si>
    <t>The TEG recommends that the following ISO standards are incorporated into this Taxonomy threshold when made publicly available: 
•	ISO 27913 – Carbon dioxide capture, transportation and geological storage – pipeline transportation systems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</si>
  <si>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Transport modalities that contribute to the transport of CO2 to eligible permanent sequestration sites are eligible, only if the asset operates below the leakage/tonne of CO2 threshold.
Leakage/tonne of CO2 transported from head(s) of the transport network to injection point(s) is &lt;0.5%, and the CO2 is delivered to a taxonomy-eligible permanent sequestration site or to other transport modalities which lead directly to an eligible permanent sequestration site are eligible. 
Assets or activities that enable carbon capture and use (CCU) will deem all the connected elements of an existing transport network ineligible. 
Assets which increase the flexibility and management of an existing network, without expanding the network to include carbon capture and use activities is eligible. 
This criterion is subject to regular review.</t>
  </si>
  <si>
    <t>Transport of captured CO2 by rail, ship and pipeline</t>
  </si>
  <si>
    <t>A minimum requirement is the implementation and adherence to a recognised environmental management system (ISO 14001, EMAS, or equivalent);
Follow all the requirements of EU Directive 2009/31/EC and in particular:
•	Select solvents based on environmental impact criteria and conducting full chemical risk assessments.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</si>
  <si>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Select solvents based on environmental impact criteria and conducting full chemical risk assessments.
Avoid hazardous waste from the amine solvent.
Limit for nitrosamine concentration is 0.1 ppt.</t>
  </si>
  <si>
    <t xml:space="preserve">The main environmental impacts associated with Capture of Anthropogenic Emissions are due to chemicals/technologies used to capture carbon. </t>
  </si>
  <si>
    <t>Emissions captured from Direct Air Capture cannot be attributed towards meeting the threshold of another economic activity in the Taxonomy
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</si>
  <si>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 xml:space="preserve">Capture of anthropogenic emissions is currently eligible provided that:
•	it enables the economic activity to operate under its respective threshold and 
•	It shows that the captured CO2 will be offloaded to a Taxonomy eligible CO2 transportation operation and permanent sequestration facility
This criterion is subject to regular review. </t>
  </si>
  <si>
    <t>Capture of anthropogenic CO2 emissions</t>
  </si>
  <si>
    <t>A minimum requirement is the implementation and adherence to a recognised environmental management system (ISO 14001, EMAS, or equivalent);
Follow all the requirements of EU Directive 2009/31/EC and in particular: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</si>
  <si>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Y </t>
  </si>
  <si>
    <t>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</si>
  <si>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All activities pertaining to the direct capture of CO2 from the atmosphere to lower global atmospheric CO2 concentration levels are currently eligible, subject to regular review.</t>
  </si>
  <si>
    <t xml:space="preserve">•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
•	Emissions captured from Direct Air Capture cannot be attributed towards meeting the threshold of another economic activity in the Taxonomy. </t>
  </si>
  <si>
    <t>General reference to EU legislation
Landfill Waste Directive</t>
  </si>
  <si>
    <t xml:space="preserve">•	The permanent closure and remediation as well as the after-care of old landfills, where the landfill gas capture system is installed, are carried out following the provisions on i), general requirements and ii) control and monitoring procedures specified in the Council Directive 99/31/EC.  
•	Emissions to air (e.g. SOx, NOx) after combustion of landfill gas are controlled, abated (when needed) and within the limits set by EU and respective national legislation. </t>
  </si>
  <si>
    <t>The main potential significant harm linked to this activity is related to the emissions resulting from the energetic utilization of landfill gas, such as sulphur dioxide, nitrous oxide and particulates. 
Compliance with relevant EU and national law as well as consistency with national, regional or local waste management strategies and plans is a minimum requirement.</t>
  </si>
  <si>
    <t xml:space="preserve">The activity is generally carried out as part of or complementary to the closure and remediation of old landfills. The landfill gas collection and its energetic utilization contributes to climate change mitigation (i) by reducing methane emissions to the atmosphere emanating from biodegradable waste previously deposited in the landfill body and (ii) by displacing the use of fossil fuels through various forms and applications.
It is expected that the inclusion of this activity in the Taxonomy under the climate change mitigation objective will generally incentivize the closure of old landfills and the subsequent utilization of landfill gas. 
Best landfill management practice and specific monitoring shall be applied to reduce methane emissions from the landfill and avoid leakages from the landfill gas collection and utilization facilities. Where increasing methane emissions are detected, it is in the own interest of the operator to fix the leakages through technical or operational measures in order to minimize economic losses.
Guidance on best practice concerning landfill gas management and control as well as closure and capping of landfills is available from various international and national organisations, including EC , ISWA  and other (see Appendix to the EC guidance document, including links to further guidance documents recommended by EU Member States). Guidance on the closing of waste dumpsites is also available from ISWA. </t>
  </si>
  <si>
    <t xml:space="preserve">Collection and utilization of landfill gas is eligible provided that (cumulative):
•	the landfill has not been opened after [date of entry into force of Taxonomy];
•	the landfill (or landfill cell) where the system is newly installed (or extended and / or retrofitted) is permanently closed and is not taking further waste;
•	the produced landfill gas is used directly for the generation of electricity and/or heat, or upgraded to bio-methane for injection in the natural gas grid, or used as vehicle fuel (e.g. as bioCNG) or as feedstock in chemical industry (e.g. for production of H2 and NH3);
•	methane emissions from the landfill and leakages from the landfill gas collection and utilization facilities are controlled by a monitoring plan.
No threshold applies. </t>
  </si>
  <si>
    <t>Net GHG emission reduction through the capture and utilization of landfill gas in various forms and applications, often displacing fossil fuels.
By 2025 the Sustainable Finance Platform should assess the feasibility of the principle, in particular with regard to the intended incentive to close landfills.</t>
  </si>
  <si>
    <t>“Landfill  gas capture and utilization”
Landfill gas capture and utilization in permanently closed landfills using new (or supplementary) dedicated technical facilities and equipment installed during or post landfill closure.</t>
  </si>
  <si>
    <t>Compliance with relevant EU and respective national law as well as consistency with national, regional or local waste management strategies and plans is a minimum requirement.</t>
  </si>
  <si>
    <t>Various pertinent studies show that the recycling of waste has a positive net impact on climate change mitigation.  Sorting and processing of separately collected wastes (see separate activity “Separate collection and transport of non-hazardous waste in source segregated fractions”) are necessary enabling activities for material recovery from waste. The additional GHG emissions resulting from such activities are minimal compared to the overall net GHG emission reduction of material recovery.</t>
  </si>
  <si>
    <t>Material recovery from separately collected non-hazardous waste is eligible provided that: 
•	it produces secondary raw materials suitable for substitution of virgin materials in production processes;
•	at least 50%, in terms of weight, of the processed separately collected non-hazardous waste is converted into secondary raw materials.</t>
  </si>
  <si>
    <t xml:space="preserve">Net GHG emission reduction enabled through material recovery of separately collected non-hazardous waste streams thanks to the subsequent substitution of virgin materials with secondary raw materials having lower embedded GHG emissions. </t>
  </si>
  <si>
    <t>“Material recovery from non-hazardous waste”
Sorting and processing of separately collected non-hazardous waste streams into secondary raw materials involving a mechanical transformation process.</t>
  </si>
  <si>
    <t>E38.3.2</t>
  </si>
  <si>
    <t>E38.3</t>
  </si>
  <si>
    <t>E38</t>
  </si>
  <si>
    <t>BREF (Waste Treatment) 
Regulation on fertilisers/soil improvers for agricultural use</t>
  </si>
  <si>
    <t>•	In case of composting plants treating over 75 t/day, emissions to air and water are within the Best Available Techniques – Associated Emission Levels (BAT-AEL)  ranges set for aerobic treatment of waste in the BREF for waste treatment. 
•	The site has a system in place that prevents leachate reaching groundwater.
•	The resulting compost meets the requirements for fertilising materials in Regulation EU 2019/1009  and respective national rules on fertilisers/soil improvers for agriculture use.</t>
  </si>
  <si>
    <t>The main potential significant harm linked to this activity is related to:
•	emissions to air, soil and water from the operation of the composting plant;
•	the use of the resulting compost as fertiliser / soil improver which may also result in soil and water pollution due to contaminants in the compost.
Compliance with relevant EU and respective national law as well as consistency with national, regional or local waste management strategies and plans is a minimum requirement.</t>
  </si>
  <si>
    <t>Composting describes the process by which microorganisms decompose biodegradable waste in the presence of oxygen, which is why it is sometimes also referred to as “aerobic digestion”. 
As part of an integrated waste management system, composting is a valid route to divert biodegradable waste from landfilling and thus reduce the uncontrolled emissions of landfill gas, in particular methane. Composting makes organic matter more resilient to further degradation.
The end product is compost which can be used as a natural fertilizer or soil improver in agriculture, horticulture and hobby gardening (provided it is of a sufficient quality). The use of compost instead of synthetic fertilizers – e.g. derived from by-products of the petroleum industry – saves energy and reduces the consumption of fossil fuels. Other climate mitigation effects of compost use include the long-term carbon capture in soils. 
For the treatment of kitchen and food waste as well as other similar bio-waste, anaerobic digestion (AD) exhibits the best environmental and climate change mitigation performance compared to other forms of biological treatment and should therefore be given preference where it is technically and economically viable. This depends on several local conditions (see JRC publication referred to above). 
On the other hand, biodegradable garden and park wastes and other bio-waste with high ligneous content are typically not directly degradable by AD and therefore better suited for composting. 
Methane emissions from composting may offset the climate mitigation benefits and therefore needs to be minimized. Selection of proper feedstock and state of the art operational process management is needed to minimize methane leakages from the composting process.</t>
  </si>
  <si>
    <t>Composting of bio-waste is eligible provided that (cumulative): 
•	the bio-waste is source segregated and collected separately;
•	anaerobic digestion is not a technically and economically viable alternative;
•	the compost produced is used as fertiliser/soil improver .
No threshold applies.</t>
  </si>
  <si>
    <t>Net GHG emission reduction through avoidance of GHG emissions compared to alternative options for bio-waste management and from the production of compost that can be used as fertiliser/soil improver displacing synthetic fertilisers and peat (e.g. in horticulture).</t>
  </si>
  <si>
    <t>“Composting of bio-waste ”
Treatment of separately collected bio-waste through composting (aerobic digestion) in dedicated facilities with the resulting production and utilization of compost.</t>
  </si>
  <si>
    <t>E38.2.1</t>
  </si>
  <si>
    <t>E38.2</t>
  </si>
  <si>
    <t>General reference to EU legislation
BAT (Waste treatment) 
Regulation on fertilisers/soil improvers for agricultural use</t>
  </si>
  <si>
    <t>•	In case of AD plants treating over 100 t/day, emissions to air and water are within the Best Available Techniques – Associated Emission Levels (BAT-AEL)  ranges set for anaerobic treatment of waste in the BREF for waste treatment. 
•	Emissions to air (e.g. SOx, NOx) after combustion of biogas are controlled, abated (when needed) and within the limits set by EU and respective national legislation. 
•	The resulting digestate meets the requirements for fertilising materials in Regulation EU 2019/1009  and respective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</si>
  <si>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 management strategies and plans is a minimum requirement.</t>
  </si>
  <si>
    <t xml:space="preserve">Anaerobic digestion (AD) is a process by which microorganisms decompose biodegradable material in the absence of oxygen. As part of an integrated waste management system, AD is a valid route to divert biodegradable waste from landfilling and thus reduce the uncontrolled emissions of landfill gas, in particular methane. The AD process produces methane-rich biogas under controlled conditions, and a sludge-like or liquid residue, termed ‘digestate’. Biogas can be used in multiple forms and applications that displace fossil fuels. 
The digestate is typically used on farmland as organic fertilizer, directly or after a composting step. The use of digestate instead of synthetic fertilizers derived from by-products of the petroleum industry saves energy and reduces the consumption of fossil fuels. Where there is no immediate use on farmland, the digestate can be dewatered and ‘cured’ by composting to stabilise the material, which can be stored for longer time and used as an organic fertiliser or soil improver. 
For the treatment of kitchen and food waste as well as other similar bio-waste, AD exhibits the best environmental and climate change mitigation performance compared to other forms of biological treatment and should therefore be given preference where it is technically and economically viable. This depends on several local conditions.  
On the other hand, biodegradable garden and park wastes and other bio-waste with high ligneous content are typically not directly degradable by AD. Where such bio-waste fraction is significant, it should be collected separately and treated by composting (see Taxonomy Activity “Composting of bio-waste”).
Co-digestion of bio-wastes with solid or liquid manure and other agricultural residues as well as energy crops is sometimes practised to improve the stability of the AD process and increase biogas yields and is eligible under the conditions mentioned in the metrics. Due care needs to be taken however to ensure that the use of the digestate (or composts produced therefrom) as a fertilizer/soil conditioner is not negatively affected by such practice. 
Methane leakage may offset the climate mitigation benefits and therefore needs to be avoided. Specific monitoring is therefore needed to detect methane leakages from relevant facilities. Where increasing methane emissions are detected, it is in the interest of the operator to remove the causes through technical or operational measures in order to minimize economic losses.  </t>
  </si>
  <si>
    <t>Anaerobic digestion of bio-waste is eligible provided that (cumulative):
•	the bio-waste is source segregated and collected separately;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	the digestate produced is used as fertiliser/soil improver – directly or after composting or any other treatment;
•	in dedicated bio-waste treatment plants, bio-waste shall constitute a major share of the input feedstock (at least 70%, measured in weight, as an annual average). Co-digestion is eligible only with a minor share (up to 30% of the input feedstock) of advanced bioenergy feedstock listed in Annex IX of Directive (EU) 2018/2001. If energy crop feedstock covered by Annex IX is used (with a minor share up to 30%) it shall be produced according to criteria defined for Taxonomy Activities “Growing of perennial crops” or “Growing of non-perennial crops” and respect any additional national limitations established for the purpose of biogas production.</t>
  </si>
  <si>
    <t>Principle	Net GHG emission reduction through 
•	avoidance of GHG emissions compared to alternative options for bio-waste management; 
•	controlled production and utilization of biogas in various forms and applications, often displacing fossil fuels; 
•	production and use of digestate as fertiliser/soil improver , displacing synthetic fertilisers and increasing carbon sequestration in soils.</t>
  </si>
  <si>
    <t>“Anaerobic digestion of bio-waste ”
Treatment of separately collected bio-waste through anaerobic digestion in dedicated plants with the resulting production and utilization of biogas and digestate.</t>
  </si>
  <si>
    <t>Euro V emissions standard</t>
  </si>
  <si>
    <t>If waste collection is carried out by trucks, vehicles must at least meet Euro V standard.</t>
  </si>
  <si>
    <t>Avoid mixing different source segregated waste fractions in waste storage and transfer facilities.</t>
  </si>
  <si>
    <t>The main potential significant harm linked to this activity is related to: 
•	emissions of collection vehicles that cause harm to human health and the environment;
•	mixing source segregated waste fractions that could impair subsequent material recovery and recycling.
Compliance with relevant EU and respective national law as well as consistency with national, regional or local waste management strategies and plans is a minimum requirement.</t>
  </si>
  <si>
    <t>Rationale
This activity includes the collection of source segregated non-hazardous waste from households and businesses for the purpose of material recovery and bio-waste treatment in dedicated facilities (see Taxonomy Activities “Material recovery from non-hazardous waste”, “Anaerobic digestion of bio-waste” and “Composting of bio-waste”). 
Separate waste collection is a precondition for reuse and high quality recycling of waste, whose net GHG emission reduction is proven by pertinent studies.  Additional GHG emissions resulting from waste collection and transport activities are minimal compared to the overall net GHG emission reduction of reuse and recycling activities. 
The collection and transport of waste may include the use of e.g. bins, containers, refuse collection and transport vehicles, ancillary technological equipment and IT systems, reverse vending machines and other forms of take-back systems, services useful to separate waste collection (i.e. information campaigns, activities of waste advisers) as well as related infrastructure such as civic amenity centres, temporary storage and transfer facilities.</t>
  </si>
  <si>
    <t>Separate collection and transport of non-hazardous waste is eligible provided that: 
•	source segregated waste (in single or co-mingled fractions) is separately collected with the aim of preparing for reuse and/or recycling.
No threshold applies.</t>
  </si>
  <si>
    <t xml:space="preserve">Net GHG emission reductions through reuse and high quality recycling of waste, which are enabled by the separate collection and transport of source-segregated non-hazardous waste fractions. Reuse and recycling activities reduce GHG emissions by displacing alternative waste management options (e.g. landfilling and incineration) and alternative raw material sourcing options with higher GHG emission intensity. </t>
  </si>
  <si>
    <t>“Separate collection and transport of non-hazardous waste in source segregated fractions”
Separate collection and transport of non-hazardous waste in single or comingled fractions aimed at preparing for reuse and/or recycling.</t>
  </si>
  <si>
    <t>E38.1.1</t>
  </si>
  <si>
    <t>E38.1</t>
  </si>
  <si>
    <t xml:space="preserve">BAT (Waste Treatment) </t>
  </si>
  <si>
    <t>•	Emissions to air and water are within the Best Available Techniques – Associated Emission Levels (BAT-AELs)  ranges set for anaerobic treatment of waste in the BREF for waste treatment. 
•	Emissions to air (e.g. SOx, NOx) after combustion of biogas are controlled, abated (when needed) and within the limits set by EU and respective national legislation. 
•	If the resulting digestate is intended for use as fertiliser / soil improver, it must meet the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</si>
  <si>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wastewater management strategies and plans is a minimum requirement.</t>
  </si>
  <si>
    <t xml:space="preserve">Sewage sludge is a by-product of waste-water treatment, with organic and inorganic content. The organic content of the sludge is subject of decomposition which might occur under controlled circumstances (in sludge treatment installations) or under un-controlled circumstances in the final disposal, with significant GHG emissions (mainly methane).
Anaerobic Digestion (AD) and in some cases aerobic digestion are examples of sludge treatments. In AD microorganisms decompose the organic matter of the sludge (in the absence of oxygen) and produce methane-rich biogas.
The primary climate mitigation effect of biogas is it’s use a source of renewable energy in multiple forms and applications displacing fossil fuels.  As an additional contribution to climate mitigation the sludge can be turned into a recyclable product (e.g. as fertilizer substituting synthetic fertilizers). 
Sludge treatment is in many cases centralized in wastewater treatment plants (WWTP), which treat the sludge and produce energy from sludge produced in the WWTP or outside the plant. 
Methane leakage may offset the climate mitigation benefits and needs to be avoided. A specific monitoring plan is therefore needed to detect methane leakages from relevant facilities. Where increasing methane emissions are detected, it is in the own interest of the operator to remove the causes through technical or operational measures in order to minimize economic losses. </t>
  </si>
  <si>
    <t>Anaerobic digestion of sewage sludge treatment is eligible provided that (cumulative):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No threshold applies.</t>
  </si>
  <si>
    <t>Net GHG emission reduction from sewage sludge treatment through the capture and utilization of the generated biogas in various forms and applications, often displacing fossil fuels.</t>
  </si>
  <si>
    <t>“Anaerobic digestion of sewage sludge”
Treatment of sewage sludge in wastewater treatment plants or in other dedicated installation with the resulting production and utilization of biogas.</t>
  </si>
  <si>
    <t>E37.0.0</t>
  </si>
  <si>
    <t>E37.0</t>
  </si>
  <si>
    <t>E37</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</si>
  <si>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</si>
  <si>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General reference to EU legislation 
Urban Waste Water Treatment Directive </t>
  </si>
  <si>
    <t>•	Ensure emissions to water are within the ranges set in the Urban Waste Water Treatment Directive 91/271/EEC. 
•	Implement appropriate measures to avoid and mitigate combined sewer overflow in case of heavy rainfall, such as Nature-based solutions, separate rainwater collection systems, retention tanks and / or treatment of the first flush.
•	Ensure sewage sludge is managed/used (e.g. anaerobic digestion, land application) according to relevant EU and respective national legislation.</t>
  </si>
  <si>
    <t>The main potential significant harm linked to this activity is related to:
•	emissions to water from wastewater treatment;
•	combined sewer overflow in case of heavy rainfall;
•	sewage sludge treatment;
•	possible detrimental effects to ecosystems. 
Compliance with relevant EU and respective national law as well as consistency with national, regional or local wastewater management strategies and plans is a minimum requirement.</t>
  </si>
  <si>
    <t xml:space="preserve">This activity considers collection and waste water treatment line in wastewater treatment plants. The sludge treatment is included in Taxonomy Activity “Anaerobic digestion of sewage sludge”. 
From common practice (see 2006 IPCC Guidelines for National Greenhouse Gas inventories) it is known that any level of treatment (primary, secondary, or tertiary) achieves substantial reductions of GHG emissions when compared with the emissions of the discharge of wastewater in the water bodies through on-site sanitation systems (such as pit latrines, septic tanks, anaerobic lagoons etc.). </t>
  </si>
  <si>
    <t>Construction or extension of centralized wastewater systems including collection (sewer network) and treatment is eligible, provided that:
•	the new wastewater treatment substitutes more GHG emission intensive wastewater treatment systems (such as pit latrines, septic tanks, anaerobic lagoons etc.).
No threshold applies.</t>
  </si>
  <si>
    <t>Net GHG emission reduction through centralization of wastewater treatment thus substituting decentralized sanitation systems with higher GHG emissions.</t>
  </si>
  <si>
    <t>“Centralized wastewater treatment”
Treatment of wastewater in centralized systems (including collection and wastewater treatment plants), substituting treatment systems causing high GHG emissions (e.g. onsite sanitation, anaerobic lagoons).</t>
  </si>
  <si>
    <t>The main potential significant harm linked to this activity is related to:
•	 water abstraction;
•	possible detrimental effects to ecosystems. 
Compliance with relevant EU and respective national law as well as consistency with national, regional or local water management strategies and plans is a minimum requirement.</t>
  </si>
  <si>
    <t>The water supply sector is a wide and varied sector with very different performance conditions depending on the water source, the necessary treatment, the topography of the supplied area, the length of the network etc. “ILI” and “kwh/m3 supplied” are chosen as parameters in order to measure the efficiency of a water supply system. 
An average energy consumption of a water supply system of 0.5 kwh per cubic meter billed/unbilled authorized water supply indicates a high performing system in terms of energy consumption. Several energy efficiency measures can reduce directly the energy consumption in a water supply system, enabling significant reductions of GHG emissions, these are inter alia:
•	to use more efficient sources in substitution of others more GHG demanding (e.g. surface sources instead groundwater sources, by means of water harvesting),
•	more efficient pumping systems,
•	frequency variators,
•	digitalization and automation.
An ILI of 1.5 represents a very efficient performance of the network with regards to water losses. ILI incorporates in its definition the length of the supply network, which makes it the most objective parameter. Water losses management (reduction of the ILI) reduces indirectly the energy consumption in the whole water supply system thus enabling significant reductions of GHG emissions from the water supply system. Water loss management measures consist inter alia of: 
•	active leakage control, 
•	pressure management, 
•	speed and quality of repairs,
•	infrastructure and assets management (including maintenance),
•	metering,
•	monitoring and reporting,
•	digitalization and automation.</t>
  </si>
  <si>
    <t>The front-to-end water collection, treatment and supply system is eligible provided that:
•	it’s performance in terms of energy consumption per cubic meter of final water supply is high or substantially improved. 
Eligibility is demonstrated by adherence to one of two optional thresholds:
Option 1: The front-to-end water supply system has a high degree of energy efficiency characterized by:
•	an average energy consumption of the system (including abstraction, treatment and distribution) of 0.5 kwh per cubic meter billed/unbilled authorized water supply or less. 
Option 2: The energy efficiency of the front-to-end water supply system is increased substantially:
•	by decreasing the average energy consumption of the system by at least 20% (including abstraction, treatment and distribution; measured in kwh per cubic meter billed/unbilled authorized water supply);
or
•	by closing the gap between the actual leakage of the water supply network and a given target value of low leakage by at least 20%. 
The unit of measurement is the Infrastructure Leakage Index (ILI) , the target value of low leakage is an ILI of 1.5.</t>
  </si>
  <si>
    <t>Substantial contribution to GHG emissions savings through low specific energy consumption in the water collection, treatment and supply system.
By 2025 the Sustainable Finance Platform should assess the feasibility of Option 2, in particular with regard to the intended incentive for substantial energy efficiency improvements in water supply systems.</t>
  </si>
  <si>
    <t>“Water collection, treatment and supply”
Water collection, treatment and supply with high energy efficiency of the system.</t>
  </si>
  <si>
    <t>E36.0.0</t>
  </si>
  <si>
    <t>E36.0</t>
  </si>
  <si>
    <t>E36</t>
  </si>
  <si>
    <t>Pumps and whatever kind of equipment is covered by Ecodesign and used should comply, where relevant, with the top class requirements of the energy label, and otherwise be compliant with the latest implementing measures of the Ecodesign Directive and representing the best available technology.</t>
  </si>
  <si>
    <t xml:space="preserve">BAT in this context does not refer to the regulatory definition. </t>
  </si>
  <si>
    <t>State ambition to maximise recycling at end of life based on BAT at time of decommissioning (e.g. through contractual agreements with recycling partners, reflection in financial projections or official project documentation).</t>
  </si>
  <si>
    <t>Key environmental aspects to be considered for the production of heat/cool using waste heat are generally moderate and should mostly be covered by considerations at the heat / cool source</t>
  </si>
  <si>
    <t xml:space="preserve">The operation of waste heat infrastructure is eligible because the emissions from the underlying economic activity would be generated with or without the waste heat recovery system. Hence the waste heat recovery system would not increase operational emissions. 
Waste heat is heat that is discarded by an existing industrial process. </t>
  </si>
  <si>
    <t>All recovery of waste heat is eligible.</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</si>
  <si>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</si>
  <si>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using Waste Heat</t>
  </si>
  <si>
    <t>D35.3.0</t>
  </si>
  <si>
    <t>D35.3</t>
  </si>
  <si>
    <t>D35</t>
  </si>
  <si>
    <t>BAT (Large Combustion Plants) 
Medium Combustion Plants Directive</t>
  </si>
  <si>
    <t>Ensure emissions to air, water and soil are prevented / minimised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Limit the emissions to values within the ranges given in the newest version of the following documents depending on the size of the installation:
o	BREF document on Large Combustion Plants , chapter 10.2.2 (BAT conclusions for the combustion of solid biomass and/or peat; SO2, NOx, dust, CO, Mercury, HCl, HF thresholds). These requirements apply for installations with a total rated thermal input of 50 MW or more and that fall under the scope of the LCP BREF For the purpose of calculating the total rated thermal input of a combination of combustion plants referred to in paragraphs 1and 2, individual combustion plants with a rated thermal input below 15 MW shall not be considered.
o	Medium Combustions Plants Directive . These thresholds apply for combustion plants with a rated thermal input equal to or greater than 1 MW and less than 50 MW (‘medium combustion plants’), and for a combination formed by new medium combustion plants pursuant to Article 4 of this directive, including a combination where the total rated thermal input is equal to or greater than 50 MW, unless the combination forms a combustion plant covered the BREF document on Large Combustion Plants (see above). The following thresholds apply:
o	In general: of Annex II (SO2, NOx and dust thresholds)
o	For plants in zones or parts of zones not complying with the air quality limit values laid down in EU Directive 2008/50/EC : Recommended values which are to be published by the European Commission (DG ENV) pursuant to Article 6, paragraph 9 and 10 (of the Medium Combustion Plant Directive (EU) 2015/2193).
Emissions in mg/Nm³ (for biomass in large combustion plants: SO2, NOx, dust, CO, Mercury, HCl, HF; for biomass and for liquid biofuels in medium combustion plants: SO2, NOx, dust, for biogas in medium combustion plants: SO2, NOx)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</si>
  <si>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Best Available Techniques (BAT) Reference Document for Large Combustion Plants</t>
  </si>
  <si>
    <t>Ensure appropriate measure are in place to minimize and manage waste and material use in accordance with BREF for Large Combustion Plants . These requirements apply for installations with a total rated thermal input of 50 MW or more.</t>
  </si>
  <si>
    <t>The key environmental aspects to be taken into account when investing in this activity are the impact on local water (consumption and sewage), the fulfillment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</si>
  <si>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Production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</si>
  <si>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</si>
  <si>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Production of heating and cooling from Bioenergy</t>
  </si>
  <si>
    <t xml:space="preserve">BREF (large combustion plants) </t>
  </si>
  <si>
    <t>Ensure emissions to air, water and soil are prevented / minimized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</si>
  <si>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</si>
  <si>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t>
  </si>
  <si>
    <t>Any heat/cool 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Heat/cool generation from other fossil-fuel based gases would be eligible under the Taxonomy, subject to meeting the declining emissions threshold.</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</si>
  <si>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</si>
  <si>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from Gas Combustion (not exclusive to natural gas)</t>
  </si>
  <si>
    <t xml:space="preserve">Production of Heat/cool from Gas (not exclusive to natural gas) </t>
  </si>
  <si>
    <t>Water Framework Directive
General reference to EU air quality regulation</t>
  </si>
  <si>
    <t>Discharges to water bodies should comply with individual license conditions for specific operations, where applicable, and/or national threshold values in line with the EU regulatory framework (i.e. EU Water Framework Directive1 and Daughter Directives). Emissions to air: the operations of high-enthalpy geothermal energy systems should ensure that adequate abatement systems are in place to comply with existing EU Air Quality Legislation and BAT ; including but not limited to &lt;1 μg/Nm3 Hg.
Thermal anomalies associated with the discharge of waste heat should not exceed 3°K for groundwater environments or 1.5°K for surface water environments, respectively.</t>
  </si>
  <si>
    <t>The main potential significant harm to other environmental objectives from Production of electric energy from high-enthalpy geothermal system is associated with:
•	Non-condensable geothermal gases with specific environmental threats, such as H2S, CO2, and CH4, are often released from flash-steam and dry-steam power plants.  Binary plants ideally represent closed systems and no steam is emitted.
•	Possible emissions to surface and underground water</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</si>
  <si>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Cogeneration of Heat and Power is covered under the construction and operation of a facility used for cogeneration of heat/cooling and Power threshold</t>
  </si>
  <si>
    <t>Production of heating and cooling from Geothermal Energy</t>
  </si>
  <si>
    <t>Ensure CSP installations have been designed and manufactured for high durability, easy dismantling, refurbishment, and recycling in line with ‘Manufacture of Renewable Energy Equipment’ for DNSH criteria.</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</si>
  <si>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</si>
  <si>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assessment, subject to regular review in accordance with the declining threshold.
•	CSP is currently deemed to be taxonomy eligible, which is subject to regular review.</t>
  </si>
  <si>
    <t>Production of Heat/cool from Concentrated Solar Power</t>
  </si>
  <si>
    <t>Strategic Environmental Assessment (SEA) Directive AND Birds Directive AND Habitats Directive</t>
  </si>
  <si>
    <t>General reference to EU legislation &amp; BREFs</t>
  </si>
  <si>
    <t>Commission Implementing Decision (EU) 2017/1442 under the Industrial Emissions Directive 2010/75/EU
Best Available Techniques (BAT) Reference Document for Large Combustion Plants</t>
  </si>
  <si>
    <t>Implement measures concerning waste management required by the Commission Implementing Decision (EU) 2017/1442 under the Industrial Emissions Directive 2010/75/EU, relying to the extent possible on the JRC’s BAT Reference Document for Large Combustion Plants. These requirements apply for installations with a total rated thermal input of 50 MW or more.</t>
  </si>
  <si>
    <t>The key environmental aspects to be taken into account when investing in this activity are the impact on local water (consumption and sewage), the fulfilment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</si>
  <si>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Co-generation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</si>
  <si>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Construction and operation of a facility used for cogeneration of heat/cooling and power from Bioenergy</t>
  </si>
  <si>
    <t>Cogeneration of Heat/cool and Power from Bioenergy (Biomass, Biogas, Biofuels)</t>
  </si>
  <si>
    <t>D35.1.1
D35.3.0</t>
  </si>
  <si>
    <t>D35.1
D35.3</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</si>
  <si>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</si>
  <si>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 xml:space="preserve">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t>
  </si>
  <si>
    <t xml:space="preserve">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Cogeneration from other fossil-fuel based gases would be eligible under the Taxonomy, subject to meeting the declining emissions threshold.
</t>
  </si>
  <si>
    <t>Construction and operation of a facility used for cogeneration of heat/cooling and power from Gas Combustion (not exclusive to natural gas)</t>
  </si>
  <si>
    <t xml:space="preserve">Cogeneration of Heat/cool and Power from Gas (not exclusive to natural gas) </t>
  </si>
  <si>
    <t>Efficient and low-emissions cogeneration of heating/cooling and power will be required if Europe is to meet its net-zero by 2050 target.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</si>
  <si>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The full PCF assessment shall be subjected to review.</t>
  </si>
  <si>
    <t xml:space="preserve"> Construction and operation of a facility used for cogeneration of heat/cooling and power from Geothermal Energy</t>
  </si>
  <si>
    <t>Cogeneration of Heat/cool and Power from Geothermal Energy</t>
  </si>
  <si>
    <t>·       Ensure CSP installations have been designed and manufactured for high durability, easy dismantling, refurbishment, and recycling in line with ‘Manufacture of Renewable Energy Equipment’ for DNSH criteria.</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</si>
  <si>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</si>
  <si>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However:
•	CSP is currently derogated from performing a PCF assessment, subject to regular review in accordance with the declining threshold. CSP is currently deemed to be taxonomy eligible, which is subject to regular review.
Generation of Heat/Cool is covered under the Generation of Heat/Cool threshold</t>
  </si>
  <si>
    <t>Construction and operation of a facility used for cogeneration of heat/cooling and power from Concentrated Solar Power</t>
  </si>
  <si>
    <t>/</t>
  </si>
  <si>
    <t>Providing energy services in a low-carbon manner, particularly for heating and cooling distribution will require investments in newer and more efficient delivery models. Heat pumps are an energy efficient heating/cooling method. Heat pumps will play an important role in the European Union’s decarbonisation efforts. 
The Taxonomy criteria on the Installation and Operation of Heat Pumps, provide guidance that seeks to foster the market as a whole and ultimately lower the emissions intensity of the energy services that society needs.</t>
  </si>
  <si>
    <t>Currently, installation and operation of electric heat pumps is eligible, if: 
•	Refrigerant threshold: GWP ≤ 675; and
•	Must meet energy efficiency requirements stipulated in the implementing regulations under the Ecodesign Framework Directive 
The criterion is subject to regular review.</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</si>
  <si>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
•	Electric heat pumps have no direct emissions and can increase the use of low carbon electricity with a high coefficient of performance.</t>
  </si>
  <si>
    <t>Installation and operation of electric heat pumps</t>
  </si>
  <si>
    <t xml:space="preserve">D35.3.0                                          </t>
  </si>
  <si>
    <t xml:space="preserve">D35.3                                                                    </t>
  </si>
  <si>
    <t>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</si>
  <si>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Key environmental aspects to be considered for the investments in Distribution of District Level Heating and Cooling are summarised as follow:
For the construction of the mains, the potential significant harms to the environmental objectives are constituted by the typical potential harms connected to construction of facilities in general. This includes inter alia, terrestrial habitat alteration, loss of valuable ecosystem, land consumption, overburden disposal, negative effects on biodiversity, emissions of particles and NOx, noise and hazardous materials. 
For the operation of the district heating networks, potential significant impacts are considered low. They relate mainly to the potential impact of underground district heating networks on drinking water/ground water systems and local ecosystems through corrosion products from corrosion of the distribution system elements and applied water additives that may be non-biodegradable .</t>
  </si>
  <si>
    <t>Providing energy services in a low-carbon manner, particularly for heating and cooling distribution will require investments in newer and more efficient delivery models. The Taxonomy criteria on District Heating and Cooling Networks provide guidance that seeks to foster the market as a whole and ultimately lower the emissions intensity of the energy services that society needs.</t>
  </si>
  <si>
    <t>Construction and operation of pipelines and associated infrastructure for distributing heating and cooling is currently eligible, if the system meets the definition of efficient district heat/cool systems in the EU Energy Efficiency Directive.
The EU Energy Efficiency Directive defines “efficient district heating and cooling” as a district heating or cooling system using at least 50% renewable energy or 50% waste heat or 75% cogenerated heat or 50% of a combination of such energy and heat.
The following activities are always eligible:
•	Modifications to lower temperature regimes
•	Advanced pilot systems (control and energy management systems, Internet of Things)</t>
  </si>
  <si>
    <t>•	Support a transition to a net-zero emissions economy
•	Avoidance of lock-in to individual equipment that do not support the transition to a net-zero emissions economy
•	Ensure that economic activities meet best practice standards, including use of best available climate-friendly refrigerant 
•	Ensure equal comparability within an economic activity with regards to achieving net-zero emissions economy target
•	Where necessary, incorporating technology-specific considerations into secondary metrics and thresholds
•	Support the installation and operation of energy efficiency upgrades</t>
  </si>
  <si>
    <t xml:space="preserve">Construction and operation of pipelines and associated infrastructure for distribution of heating and cooling, ending at the sub-station or heat exchanger.  </t>
  </si>
  <si>
    <t>A minimum requirement is the implementation and adherence to a recognised environmental management system (ISO 14001, EMAS, or equivalent);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</si>
  <si>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Directive (EU) 2018/850 of the European Parliament and of the Council of 30 May 2018 amending Directive 1999/31/EC on the landfill of waste 
Directive (EU) 2018/851 of the European Parliament and of the Council of 30 May 2018 amending Directive 2008/98/EC on waste
Directive (EU) 2018/852 of the European Parliament and of the Council of 30 May 2018 amending Directive 94/62/EC on packaging and packaging waste
</t>
  </si>
  <si>
    <t xml:space="preserve">Ensure appropriate measures are in place to minimize and manage waste and material use in construction and decommission phases. Thresholds: European Directives 2018/850, 2018/851, 2018/852 and BREF document </t>
  </si>
  <si>
    <t>The main potential significant harm to other environmental objectives from retrofit and operation of existing gas distribution and supply networks that allow for the use of hydrogen and other low-carbon gas systems are associated with:
•	Retrofitting phase of the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For larger projects an ESIA should be done.
Operation phase: Leakages should be kept at a minimum. Underground networks can have an impact on ground water systems and on local ecosystems.</t>
  </si>
  <si>
    <t xml:space="preserve">Electrification of the energy sector will not be sufficient to fulfil the EU’s net-zero by 2050 target. Molecule-based energy will continue to have a role to play in the future energy supply. This is particularly pertinent to supporting the uptake of hydrogen but one with an enormous capacity to decarbonise the electricity, transport and manufacturing sectors. </t>
  </si>
  <si>
    <t xml:space="preserve">Retrofit of gas transmission and distribution networks whose main purpose is the integration of hydrogen and other low-carbon gases is eligible:
•	Any gas transmission or distribution network activities which enable the network to increase the blend of hydrogen and/or other low carbon gasses in the gas system is eligible 
•	The repair of existing gas pipelines for the reduction of methane leakage is eligible if the pipelines are hydrogen-ready and/or other low carbon gasses-ready.
Retrofit of gas networks whose main purpose is the integration of captured CO2 is eligible, if the operation of the pipeline meets the criteria outlined for the transportation of captured CO2. Gas network expansion is not eligible. </t>
  </si>
  <si>
    <t>Significant GHG emissions reductions by reducing leakage and increasing the volume of hydrogen and other low-carbon gases used in the gas system</t>
  </si>
  <si>
    <t>Retrofit of gas networks for the distribution of gaseous fuels through a system of mains. 
Retrofit of gas networks for long-distance transportation of gases by pipelines</t>
  </si>
  <si>
    <t>D35.2.1
H49.5.0</t>
  </si>
  <si>
    <t>D35.2
H49.5</t>
  </si>
  <si>
    <t>D35
H49</t>
  </si>
  <si>
    <t>D - Electricity, gas, steam and air conditioning supply
H - Transporting and storage</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</si>
  <si>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</si>
  <si>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For biogas production:  apply a gas-tight cover on the digestate storage.</t>
  </si>
  <si>
    <t>Proposed fertilisers regulation</t>
  </si>
  <si>
    <t>For biogas production: the resulting digestate meets the requirements for fertilising materials in Proposed Regulation COM (2016 ) 157 or national rules on fertilisers/ soil improvers for agricultural use or the conditions established by the competent authority for a safe use.</t>
  </si>
  <si>
    <t>The key environmental aspects to be taken into account when investing in this activity are the impact on local water (consumption and sewage), the fulfilment of the applicable waste and recycling criteria, and the avoidance of direct impacts on sensitive ecosystems, species or habitats.
For biomass feedstocks refer to Forestry Criteria and/or Crop criteria.</t>
  </si>
  <si>
    <t>The Manufacture of Biomass, Biogas and Biofuel can deliver mitigation benefits but, if done incorrectly can have no net positive impact or even a negative impact. Thus, the eligibility criteria are based on existing EU regulation but seek to advance the agenda by restricting eligibility to advanced bioenergy feedstocks.</t>
  </si>
  <si>
    <t>Manufacture of Biomass, Biogas and Biofuels is eligible if: 
Produced from the advanced feedstock listed in Part A of Annex IX of Directive (EU) 2018/2001.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</si>
  <si>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	Reduce the risk of Indirect Land Use Change (iLUC)
•	Manufacture of all biomass, biogas or biofuels should deliver robust climate benefits compared to fossil fuels</t>
  </si>
  <si>
    <t>D35.2.1</t>
  </si>
  <si>
    <t>D35.2</t>
  </si>
  <si>
    <t>The energy storage activities differ considerably in their physical, chemical and biological bases and forms, which result in divergent environmental impacts in each case.</t>
  </si>
  <si>
    <t xml:space="preserve">Further clarification on the definition and inclusion of other low-carbon solids, liquids and gases is pending EU action on defining ‘low carbon’. </t>
  </si>
  <si>
    <t xml:space="preserve">Currently construction of hydrogen storage assets is eligible under the Taxonomy, subject to regular review,
Operation of hydrogen storage assets is eligible under the Taxonomy if:
•	The Infrastructure is used to store taxonomy-eligible hydrogen (see Manufacture of hydrogen).
Infrastructure that is required for zero direct emissions transport (e.g. hydrogen fuelling stations) is eligible under the transport section. </t>
  </si>
  <si>
    <t>•	Power grid stabilisation: making best use of excess renewable energy
•	The effective utilisation of peak generation renewable energy</t>
  </si>
  <si>
    <t xml:space="preserve">Construction and operation of facilities that store hydrogen, and return it at a later time, in the form of hydrogen or other energy vectors.
</t>
  </si>
  <si>
    <t>D - Electricity, Gas, Steam and Air Conditioning Supply</t>
  </si>
  <si>
    <t xml:space="preserve">Storage of thermal energy is one way of making use at a later time of thermal energy that is available at a time of low demand. It could thus avoid the need to produce the thermal energy with fossil fuels.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
  </si>
  <si>
    <t>Currently all thermal energy storage is eligible under the Taxonomy (including Thermal Energy Storage (UTES) or Aquifer Thermal Energy Storage (ATES)), subject to regular review.</t>
  </si>
  <si>
    <t>•	Power grid stabilisation: making best use of excess renewable energy
•	The effective utilisation of peak generation renewable energy
•	Enabling the integration of renewable energy
•	Back-up power capabilities</t>
  </si>
  <si>
    <t xml:space="preserve">Construction and operation of facilities that store thermal energy, and return it at a later time, in the form of thermal energy or other energy vectors. </t>
  </si>
  <si>
    <t>The electricity storage activities differ considerably in their physical, chemical and biological bases and forms, which result in divergent environmental impacts in each case.</t>
  </si>
  <si>
    <t xml:space="preserve">Electricity Storage is defined according to article 2.59 of the recast Electricity Directive as: “In the electricity system, deferring the final use of electricity to a moment later than when it was generated, or the conversion of electrical energy into a form of energy which can be stored, the storing of such energy, and the subsequent reconversion of such energy into electrical energy or use as another energy carrier.“
Electricity storage can support the integration of renewable energy systems into electricity transmission and distribution. It can balance centralized and distributed electricity generation, while also contributing to energy security. It will supplement demand response and flexible generation and complement grid development.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(this will be subject to review in later taxonomy updates).    </t>
  </si>
  <si>
    <t>Currently all electricity storage activities are eligible under the Taxonomy, subject to regular review.
Eligibility criteria for Demand Side Management (load shedding and load shifting) activities are available under the transmission &amp; distribution of electricity criteria. 
However, hydropower pumped storage shall comply with the criteria for “Production of Electricity from Hydropower”.</t>
  </si>
  <si>
    <t>•	Power grid stabilisation: making best use of excess electricity
•	The effective utilisation of peak electricity generation 
•	Enabling the integration of low-carbon electricity
•	Back-up power capabilities</t>
  </si>
  <si>
    <t>Construction and operation of facilities that store electricity and return it at a later time, in the form of electricity.</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</si>
  <si>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Underground power lines: 
Avoid routings with heavy impact on marine and terrestrial ecosystems (proven by an ESIA), UNESCO World Heritage Sites and Key Biodiversity Areas (KBAs), and follow the principles of IFC General EHS Guidelines for construction site activities.</t>
  </si>
  <si>
    <t>1999/519/EC: Council Recommendation of 12 July 1999 on the limitation of exposure of the general public to electromagnetic fields (0 Hz to 300 GHz)</t>
  </si>
  <si>
    <t xml:space="preserve">Overground high voltage lines:
•	For construction site activities follow the principles of IFC General EHS Guideline. 
•	Respect applicable norms and regulations to limit impact of electromagnetic radiation on human health. For Europe: The applicable guidelines in force in are the “Council recommendation on the limitation of exposure of the general public to electromagnetic fields (0 Hz to 300 GHz)” (1999/519/EC). Outside Europe: 1998 ICNIRP (International Commission on Non-Ionizing Radiation Protection) 
Do not use PCBs Polyclorinated Biphenyls. </t>
  </si>
  <si>
    <t>Underground power lines: 
•	Avoid routings with heavy impact on marine and terrestrial ecosystems (proven by an ESIA) and follow the principles of IFC General EHS Guidelines for construction site activities follow.</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</si>
  <si>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</si>
  <si>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 xml:space="preserve">Increasing access to electricity will support its decarbonisation by enabling more consumers to transition from carbon-intensive energy supply, while increasing the utilisation of renewable energy. As countries continue to fulfil their decarbonisation objectives, there will be fewer and fewer investments in transmission and distribution which are not climate aligned. 
Under this logic, we propose that most investments in electricity transmission and distribution infrastructure in Systems where a significant majority of new generation capacity is from low carbon generation sources should be considered climate-aligned under the EU Taxonomy. </t>
  </si>
  <si>
    <t xml:space="preserve">All electricity transmission and distribution infrastructure or equipment in Systems which are on a trajectory to full decarbonisation* are eligible, except for infrastructure that:
•	Is dedicated to creating a direct connection, or expanding an existing direct connection between a power production plant that is more CO2 intensive than 100 gCO2e/kWh, measured on a LCE basis, and a substation or network.
* A System is deemed to be on a trajectory to full decarbonisation if either
•	more than 67% of newly connected generation capacity in the System is below the generation threshold value of 100 gCO2e/kWh measured on a PCF basis, over a rolling five-year period; or
•	the average System grid emissions factor is below the threshold value of 100 gCO2e/kWh measured on a PCF basis, over a rolling five-year average period.
These criteria will be subject to regular review, in line with reviews of generation threshold values and progress to decarbonisation. 
Based on the results of an assessment carried out in 2019 by the EU JRC, the interconnected European System meets the criteria above that define a system to be on a trajectory to full decarbonisation. It, and its subordinated systems, meet the eligibility criteria for this activity and are derogated from carrying out the quantitative assessment. 
This derogation will also be subject to regular review, in line with review of the criteria above, or in case of major policy changes that would negatively affect commitments to decarbonisation.
The following T&amp;D grid related activities are eligible, irrespective of whether the system is on a pathway to full decarbonisation:
•	Direct connection, or expansion of existing direct connection, of low carbon electricity generation below the threshold of 100 gCO2e/kWh declining to 0g CO2e/kWh in 2050, measured on a PCF basis, to a substation or network.
•	EV charging stations and supporting electric infrastructure for the electrification of transport, subject to taxonomy eligibility under the transport section. 
•	Installation of T&amp;D transformers that comply with the Tier 2 (2021) requirements from Regulation 548/2014 on the eco-design of small, medium and large power transformers and, for medium power transformers with highest voltage for equipment not exceeding 36 kV, with AAA0 level requirements on no-load losses set out in standard EN 50588-1. 
•	Equipment and infrastructure where the main objective is an increase of the generation or use of renewable electricity generation
•	Equipment to increase the controllability and observability of the electricity system and enable the development and integration of renewable energy sources, this includes: 
o	Sensors and measurement tools (including meteorological sensors for forecasting renewable production)
o	Communication and control (including advanced software and control rooms, automation of substations or feeders, and voltage control capabilities to adapt to more decentralised renewable infeed)
•	Equipment to carry information to users for remotely acting on consumption
•	Equipment to allow for exchange of renewable electricity between users
•	Interconnectors between transmission systems are eligible, provided that one of the systems is eligible.  
Definitions and Notes:
•	A System is defined as the transmission or distribution network control area of the network or system operator(s) where the activity takes place. 
•	The European System shall be defined as the interconnected electricity system covering the interconnected control areas of EU Member States, Norway, Switzerland and the United Kingdom.
•	The annual average System grid emissions factor is calculated as the total annual emissions from power generation, divided by the total annual net electricity production in that System.
•	The rolling five-year (average) period used in determining compliance with the thresholds shall be based on historic data, and shall be include the year for which the most recent data is available.
•	Transmission Systems may include generation capacity connected to subordinated Distribution Systems.
•	Distribution Systems subordinated to a Transmission System that is deemed to be on a trajectory to full decarbonisation may also be deemed to be on a trajectory to full decarbonisation. 
•	To determine eligibility, it is possible to consider a System covering multiple control areas which are interconnected and with significant energy exchanges between them. In such a case, the weighted average emissions factor across all included control areas is used to determine eligibility, and individual subordinated transmission or distribution systems within this System will not be required to demonstrate compliance separately.
•	It is possible for a System to become ineligible after having previously been eligible. In Systems that become ineligible, no new T&amp;D activities are eligible from that moment onward, until the system is again in compliance with the threshold (except for those activities which are always eligible, see above). Activities in subordinated Systems may still be eligible, if these subordinated Systems meet the criteria of this Taxonomy.
•	A direct connection or expansion of an existing direct connection to production plants includes infrastructure that is indispensable to carry the associated electricity from the power generating facility to a substation or network.
</t>
  </si>
  <si>
    <t>•	Support the integration of renewable energy into the power grid
•	Support the transition from carbon-intensive energy supply, via electrification and parallel development of low carbon power generation capacity
•	Support of grid management technology used for integrating low carbon emission generation and demand side energy savings 
•	Decreases direct emissions from transmission and distribution (T&amp;D) infrastructure</t>
  </si>
  <si>
    <t>Construction and operation of transmission Systems that transport the electricity on the extra high-voltage and high-voltage interconnected System. 
Construction and operation of distribution Systems that transport electricity on high-voltage, medium-voltage and low-voltage distribution Systems. 
Construction and operation of interconnections that transport electricity between separate Systems.</t>
  </si>
  <si>
    <t>D35.1.2
D35.1.3</t>
  </si>
  <si>
    <t>D35.1</t>
  </si>
  <si>
    <t>BREF (large combustion plants) or Medium Combustion Plant Directive ((EU) 2015/2193) or Directive 2008/50/EC of the European Parliament and of the Council of 21 May 2008 on ambient air quality and cleaner air for Europe</t>
  </si>
  <si>
    <t>Industrial Emissions Directive
Best Available Techniques (BAT) Reference Document (BREF) Large Combustion Plants</t>
  </si>
  <si>
    <t>The Production of Electricity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 
An over-arching, technology-agnostic emissions threshold of 100g CO2e / KWh is proposed for the electricity generation. This threshold will be reduced every 5 years in line with a trajectory to net-zero CO2e in 2050.
For ease of conversion, a GHG emission reduction of 80% in relation to the relative fossil fuel comparator set out in RED II is assumed to be equivalent to the 100g CO2e / KWh threshold.</t>
  </si>
  <si>
    <t>Production of electricity from biofuels shall be assessed in relation to the relative fossil fuel comparator set out in RED II. 
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</si>
  <si>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Construction and operation of electricity generation facilities that produce electricity from Bioenergy</t>
  </si>
  <si>
    <t>D35.1.1</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</si>
  <si>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</si>
  <si>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 compliant Product Carbon Footprint (PCF) assessment, that the life cycle impacts for producing 1 kWh of electricity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Facilities that will incorporate any form of abatement (e.g. CCS, Co-firing, other…) must show that the abatement activity is eligible under the Taxonomy. 
Electricity generation from other fossil-fuel based gases would be eligible under the Taxonomy, subject to meeting the declining emissions threshold.
Combined Heat and Power is covered under Construction and operation of a facility used for cogeneration of heat/cooling and Power threshold.</t>
  </si>
  <si>
    <t xml:space="preserve">Construction and operation of electricity generation facilities that produce electricity from Gas Combustion (not exclusive to natural gas) </t>
  </si>
  <si>
    <t>EU Water Framework Directive &amp; general reference to other EU legislations</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</si>
  <si>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</si>
  <si>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A full PCF or GHG lifecycle assessment shall be applied, using project specific-data where relevant, and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Combined Heat and Power is covered under Construction and operation of a facility used for cogeneration of heat/cooling and Power threshold.</t>
  </si>
  <si>
    <t>Construction and operation of electricity generation facilities that produce electricity from Geothermal</t>
  </si>
  <si>
    <t>Establishing a River Basin Management Plan (as outlined in the EU Water Framework Directive) and ensure compliance with applicable EU regulations.
Reference for outside EU: IFC’s and World Bank Group’s environmental and social standards.
Parameters and acceptable limits/ranges and necessary sampling and measuring frequency are contained in EU Directive 2006/44/EC and should be observed. These address the Quality of Freshwaters needing Protection or Improvement in order to support fish life and relevant parameters contained in the WFD  surface water chemical monitoring and chemical monitoring of sediment and biota</t>
  </si>
  <si>
    <t>Water Framework Directive</t>
  </si>
  <si>
    <t>For new projects:
Ensure implementation of a River Basin Management Plan (as outlined in the EU Water Framework Directive) and ensure that an appropriate cumulative impact assessment or equivalent study has been undertaken that identifies and addresses any significant regional or basin-level environmental and social impacts, in compliance with the Water Framework Directive (Directive 2000/60/EC), preferably at the strategic planning stage. Such a study must consider all of the planned infrastructure developments in the basin, for example as part of a hydropower cascade at the scale of the river catchment, involving all relevant stakeholders.  
Ensure that the conditions outlined in article 4(7) of the WFD are met based on ground evidence. Those include:
•	All practical steps are taken to mitigate the impacts;
•	The project has been recognized of overriding public interest and/or it is proven that the benefits of the project outweigh its impacts;
•	There are no significantly environmentally better option. 
•	The project does not show significant adverse impact on upstream or downstream water bodies.
•	This applies to newly built hydropower and extension of existing hydropower.
Construction of new hydropower should not lead to increase fragmentation of rivers, consequently refurbishment of existing hydropower plant and rehabilitation of existing barriers should be prioritised. Construction of small hydropower (&lt;10MW) should be avoided. 
During operation:
•	All necessary mitigation measures should be implemented to reach good ecological status or potential, in particular regarding ecological continuity and ecological flow. Priority should be given to nature-based solutions.
•	Reference for outside EU: IFC’s and World Bank Group’s environmental and social standards.
•	General impacts: Operation of the hydro power plant must adhere to the principles of the UNECE Convention on the Protection and Use of Transboundary, Watercourses and International Lakes</t>
  </si>
  <si>
    <t>The main environmental impacts associated with hydropower installations are:
-	Emissions to water and generation of waste during construction;
-	Impacts on biodiversity associated with fragmentation of ecosystems and changes to habitat, to hydrological and hydrogeological regimes, water chemistry, and interference with species migration pathways as a result of the establishment of the installation and its operation</t>
  </si>
  <si>
    <t>Any electricity generation technology can be included in the taxonomy if it can be demonstrated, using an ISO 14067 or a GHG Protocol Product Lifecycle Standard-compliant Product Carbon Footprint (PCF) assessment, that the allocated life cycle impacts for producing 1 kWh of electricity are below the declining threshold. 
Hydropower facilities with a power density above 5 W/m2 are currently derogated from conducting the PCF or GHG Lifecycle Assessment (subject to regular review in accordance with the declining threshold) 
•	As part of the ISO 14067 G-res tool  and the IEA Hydro Framework  are acceptable methodologies. 
•	Allocated emissions should be calculated according to the operating regime, as per the allocation methodology developed by UNESCO/IHA and embedded in the G-res tool and IEA Hydro Framework 
•	These criteria also apply to pumped-storage facilities 
•	The full PCF assessment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t>
  </si>
  <si>
    <t>Construction and operation of electricity generation facilities that produce electricity from Hydropower</t>
  </si>
  <si>
    <t>Regulation (EU) No 528/2012 of the European Parliament and of the Council of 22 May 2012 concerning the making available on the market and use of biocidal products</t>
  </si>
  <si>
    <t>Measures in place to minimise toxicity of anti-fouling paint and biocides as regulated in the Biocidal Products Regulation: (EU) 528/2012 ,which implements (in the EU) the International Convention on the Control of Harmful Anti-fouling Systems on Ships, which was adopted on 5 October 2001</t>
  </si>
  <si>
    <t>State ambition to maximise recycling at end of life based on waste management plans, dismantling/decommissioning processes at time of decommissioning (e.g. through contractual agreements with recycling partners, reflection in financial projections or official project documentation).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</si>
  <si>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</si>
  <si>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Ocean Energy is currently derogated from performing a PCF or GHG lifecycle assessment, subject to regular review in accordance with the declining threshold.
Ocean Energy is currently deemed to be taxonomy eligible, which is subject to regular review.
Combined Heat and Power is covered under Construction and operation of a facility used for cogeneration of heat/cooling and Power threshold</t>
  </si>
  <si>
    <t>Construction and operation of electricity generation facilities that produce electricity from Ocean Energy</t>
  </si>
  <si>
    <t>In spite of the crucial contribution of wind energy to mitigating climate change, there may be conflicts arising between its deployment and nature conservation at a local level. The main environmental exposures to be considered as a Do No Significant Harm (DNSH) criteria, in the most stringent sense, include:
•	Underwater noise created in the installation of bottom-fixed offshore wind turbines;
•	The composite waste generated from both on- and offshore wind turbine blades at the end of their lifetime; 
•	The possible disturbance, displacement or collision of birds and bats by the construction and operation of wind farms
•	The possible deterioration of water ecosystem associated to the construction of wind farms
The possible visual impacts created by landscape change in the installation of wind turbines .</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</si>
  <si>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Wind Power is currently derogated from performing a PCF or GHG lifecycle assessment, subject to regular review in accordance with the declining threshold.
•	Wind Power is currently deemed to be taxonomy eligible, which is subject to regular review.</t>
  </si>
  <si>
    <t>Construction and operation of electricity generation facilities that produce electricity from Wind Power</t>
  </si>
  <si>
    <t xml:space="preserve">Ensure CSP installations have been designed and manufactured for high durability, easy dismantling, refurbishment, and recycling in line with ‘Manufacture of Renewable Energy Equipment’ for DNSH criteria. </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</si>
  <si>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</si>
  <si>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or GHG lifecycle assessment, subject to regular review in accordance with the declining threshold.
•	CSP is currently deemed to be taxonomy eligible, which is subject to regular review.
Cogeneration of Heat and Power is covered under Construction and operation of a facility used for cogeneration of heat/cooling and Power threshold.
Generation of heat/cool is covered under the Generation of heat/cool threshold.</t>
  </si>
  <si>
    <t>Construction and operation of electricity generation facilities that produce electricity from Concentrated Solar Power</t>
  </si>
  <si>
    <t xml:space="preserve">•	Ensure PV panels and associated components have been designed and manufactured for high durability, easy dismantling, refurbishment, and recycling in alignment with ‘Manufacture of Renewable Energy Equipment’ for DNSH criteria.
•	Ensure reparability of the solar photovoltaic (PV) installation or plant thanks to accessibility and exchangeability of the components. </t>
  </si>
  <si>
    <t>The main potential significant harm to other environmental objectives from the installation and operation of photovoltaic (PV) panels relate to:
•	The PV installation siting: impacts on ecosystems and biodiversity if built in a designated conservation area or other areas with important ecosystem and biodiversity value.
•	The impacts from the production and end-of-life management of the PV systems and its component/materials: potentially significant environmental impacts are associated with the sourcing/production of materials and components of PV systems (see ‘Manufacture of Low Carbon Technologies’ for DNSH criteria)</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</si>
  <si>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net-0gCO2e/kWh by 2050, are eligible. 
•	This threshold will be reduced every 5 years in line with a net-zero CO2e in 2050 trajectory
•	Assets and activities must meet the threshold at the point in time when taxonomy approval is sought
•	For activities which operate beyond 2050, it must be technically feasible to reach net-zero emissions in scope 1 emissions.
However:
•	Solar PV is currently derogated from performing a PCF or GHG lifecycle assessment subject to regular review in accordance with the declining threshold.
•	Solar PV is currently deemed to be taxonomy eligible, which is subject to regular review.</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</si>
  <si>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</si>
  <si>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POL (Polymers) . </t>
  </si>
  <si>
    <t xml:space="preserve">Ensure polluting emissions to air, soil and water are within BAT-AEL ranges as set out in BREF POL (Polymers) . </t>
  </si>
  <si>
    <t>Best Available Techniques (BAT) Reference Document for Waste Treatment</t>
  </si>
  <si>
    <t>Wastes and by-products, especially hazardous wastes, are managed in line with the BREF for Waste Treatment .
A minimum requirement is the implementation and adherence to a recognised environmental management system (ISO 14001, EMAS, or equivalent).</t>
  </si>
  <si>
    <t>The main potential significant harm to the environment from the production of plastics in primary form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 
The production of polymers includes a lot of synthesis, hence, in order to allow a clear demarcation and in order to NOT go beyond the limits of this sector 20.16 it has to be acknowledged that precursors are covered under C.20.11, C.20.13, C.20.14; C.20.15.</t>
  </si>
  <si>
    <t xml:space="preserve">Plastics production has been sharply growing over the last years and emissions from the plastics sector are expected to increase, not only because consumption is expected to increase – and so also the emissions from the manufacturing process - but also because plastics release CO2 when incinerated. 
In order to reduce CO2 emissions from the plastics sector it is therefore important to promote reduction in use of disposable consumer plastics, and promote increase in materials recirculation and manufacture of polymers with renewable feedstock.
The manufacturing sector has a role to play in improving the contribution of the plastics supply chain to climate mitigation. It can contribute significantly to reducing the quantities of available disposable consumer plastics in the market but has limited control on the use of plastics.  
----------------------------------------------------------------------------------
Note on the link between manufacturing activity under NACE code 20.16 and code 22.2.
The manufacturing of plastics in primary form is covered by NACE code 20.16 and the definition of “primary form” includes: liquids and pastes, blocks or irregular shape, lumps, powders (including molding powders), granules, flakes and similar bulk forms.  The manufacturing of plastic products falls under the NACE code 22.2. 
When setting the criteria for activity 22.2, for the purpose of objective 4 under Article 5 of the Regulation on the establishment of a framework to facilitate sustainable investment] (24.5.2018, COM(2018) 353 final, 2018/0178 (COD)  , the pursuing of which can also positively contribute to objective 1, it is recommended that the criteria for activity 22.2 take into account the criteria established for activity 20.16. 
It follows that the criteria for activity 22.2 should aim to promote:
•	the manufacture of plastic products which are substantially based on recycled plastics in line with the EU strategy for plastics,  to minimize the production of virgin plastics, and
•	the manufacture of plastic products which are based on plastics in primary form, which are wholly or partially derived from renewable feedstock.  </t>
  </si>
  <si>
    <t>Manufacture of plastics in primary form shall comply with at least one of the following three criteria and when relevant with the additional criteria, reported below: 
1)  The plastics in primary form is manufactured by mechanical recycling
2) The plastics in primary form is manufactured by chemical recycling including: chemical depolymerisation (aka monomerisation), pyrolysis, gasification, solvent-based purification of polymers  etc.. When applying criterion 2, the carbon footprint of the plastics in primary form, manufactured by chemical recycling (excluding any calculated benefit from the production of fuels), shall be lower when compared to the carbon footprint of the plastics in primary form manufactured with fossil fuel feedstock. The carbon footprint shall be calculated in accordance with ISO 14067:2018 and validated by a third party.
3) Manufacture of plastics in primary form shall be wholly or partially derived from renewable feedstock and the carbon footprint of the plastics in primary form, manufactured wholly or partially from renewable feedstock shall be lower when compared to the carbon footprint of the plastics in primary form manufactured with fossil fuel feedstock. The carbon footprint shall be calculated in accordance with ISO 14067:2018 and validated by a third party.
For the purpose of applying criterion 3, renewable feedstock refers to biomass, industrial bio-waste or municipal bio-waste.
Additional criteria the activity needs to comply with: 
Single use consumer products: Independent sector study confirms that at least 90% of the type of plastic manufactured is:
(1) not used for single use consumer products, or
(2) based on recycled plastics as feedstock.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within the EU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	biomass shall not come from agricultural land that has been the subject of land use change from forest or pasture since 1994. The above-mentioned certification schemes shall provide a robust chain of custody audit system for the feedstock;  
	products derived from new, greenfield oil palm tree plantation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 segregated and separately collected (non-hazardous) waste streams, i.e. shall not be separated from mixed residual waste;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t>
  </si>
  <si>
    <t xml:space="preserve">The manufacturing of plastics is associated with significant life cycle CO2 emissions. There are many types of plastics which are used in the production of multiple end products. The Taxonomy seeks to avoid including manufacture of products that do not have a positive impact in mitigation. Disposable plastic products are highly energy inefficient and undermine efforts to contribute to mitigation. 
In this context, plastic manufacturing is only eligible when at least 90% of the final plastic is not used for single use consumer products and is not recycled. This needs to be confirmed needs to be confirmed from science based research/studies etc.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</si>
  <si>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C20.1.6</t>
  </si>
  <si>
    <t>C20.1</t>
  </si>
  <si>
    <t>C21</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</si>
  <si>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Bey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</si>
  <si>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BREF LVIC-AAF (Large Volume Inorganic Chemicals - Ammonia, Acids and Fertilisers)
BREF CWW (Common Waste Water and Waste Gas Treatment/Management Systems in the Chemical Sector)
BREF EFS (Emissions from Storage).</t>
  </si>
  <si>
    <t>Ensure polluting emissions to air (e.g. nitrogen oxides (NOx), and ammonia (NH3)) and water are within BAT-AEL ranges set in the BREF LVIC-AAF (Large Volume Inorganic Chemicals - Ammonia, Acids and Fertilisers), the BREF CWW (Common Waste Water and Waste Gas Treatment/Management Systems in the Chemical Sector) and the BREF EFS (Emissions from Storage).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</si>
  <si>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 xml:space="preserve">Wastes and by-products, especially hazardous wastes, are managed in line with the BREF for Waste Treatment. </t>
  </si>
  <si>
    <t>The main potential significant harm to the environment from the production of nitric acid or ammonia production is associated with: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</si>
  <si>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 xml:space="preserve">The manufacturing of ammonia and nitric acid accounts for approximately 23% of emissions coming from the chemical sector.  Reducing emissions from the manufacturing processes can positively contribute to the mitigation objective.
The ammonia sector is expected to substantially contribute to GHG emissions reduction, notably by using hydrogen produced from electrolysis.   
During the manufacturing process of nitric acid, the main type of GHG generated is nitrous oxide and by applying the available technologies it is possible to achieve more than 80% of emission reductions. 
The selected metric for nitric acid is the emission factor, in terms of XX GHG emissions per unit of production. The absolute performance approach has been proposed in order to identify the maximum acceptable carbon intensity of the manufacturing process that the activity should comply with in order to be able to substantially contribute to the mitigation objective. 
The selected threshold for nitric acid is the ETS product benchmark. ETS product benchmarks reflect the average performance of the 10% most efficient installations in a sector.
https://ec.europa.eu/clima/sites/clima/files/ets/allowances/docs/gd9_sector_specific_guidance_en.pdf  
https://eur-lex.europa.eu/legal-content/EN/TXT/PDF/?uri=CELEX:32011D0278&amp;from=EN 
http://eippcb.jrc.ec.europa.eu/reference/BREF/lvic_aaf.pdf 
Provisions to determine the benchmarks in the period from 2021 to 2025 and for the period from 2026 to 2030 are included in Art. 10a, paragraphs 2(a) and 2(c) of the Directive 2003/87/EC.
https://eur-lex.europa.eu/legal-content/EN/TXT/PDF/?uri=CELEX:02003L0087-20180408&amp;qid=1547917622180&amp;from=EN </t>
  </si>
  <si>
    <t>Manufacturing of nitric acid is eligible if the GHG emissions (calculated according to the methodology used for EU-ETS benchmarks) associated to the production processes are lower than the values of the related EU-ETS benchmarks.
As of February 2020, the EU-ETS benchmarks values for the manufacturing of nitric acid are:
•	ETS benchmark: 0.302 tCO2e/t 
Manufacturing of ammonia is eligible if the two following thresholds are met:
•	Scope 1 emissions lower than 1 tCO2/tAmmonia and
•	Combined CO2 emissions (scope 1 emissions and scope 2 emissions, from electricity consumed) lower than 1,3 tCO2/tAmmonia.
For the calculation of the emissions from the manufacturing process of ammonia, both the steps: production of the intermediate product hydrogen and synthesis of the ammonia are considered. Scope 1 emissions include both emissions.
GHG emissions must be calculated according to the methodology used for EU-ETS benchmarks.</t>
  </si>
  <si>
    <t xml:space="preserve">The manufacturing of ammonia and nitric acid is highly carbon-intensive. Therefore, reducing the emissions from the manufacturing activity itself can positively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</si>
  <si>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Anhydrous ammonia (CPA: 20.15.10.75)
•	Nitric acid (CPA:20.15.10.50)</t>
  </si>
  <si>
    <t>C20.1.5</t>
  </si>
  <si>
    <t>C20</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</si>
  <si>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</si>
  <si>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document LVOC (Large Volume Organic Chemicals)  
BREF document CWW (for Common Waste Water and Waste Gas Treatment/Management Systems in the Chemical Sector) 
BREF document EFS (Emissions From Storage) 
BREF document REF (Refining of Mineral Oil and Gas)  
BREF document WT (Waste Treatment) (referenced above)
BREF document WI (Waste Incineration)  </t>
  </si>
  <si>
    <t>Ensure polluting emissions to air, soil and water are within BAT-AEL ranges as set out in the following BREF documents (as applicable): 
•	BREF document LVOC (Large Volume Organic Chemicals)  
•	BREF document CWW (for Common Waste Water and Waste Gas Treatment/Management Systems in the Chemical Sector) 
•	BREF document EFS (Emissions From Storage) 
•	BREF document REF (Refining of Mineral Oil and Gas)  
•	BREF document WT (Waste Treatment) (referenced above)
•	BREF document WI (Waste Incineration)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</si>
  <si>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Wastes and by-products, especially hazardous wastes, are managed in line with the BREF for Waste Treatment .</t>
  </si>
  <si>
    <t>The main potential significant harm to the environment from the production of other organic chemicals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</si>
  <si>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 xml:space="preserve">For the manufacturing of all chemicals in this activity except CPA codes 20.14.31, 20.14.32, 20.14.33, 20.14.34:
The manufacturing of high value chemicals, aromatics, ethylene chloride, vinyl chloride, ethylbenzene, styrene, ethylene oxide, mono ethylene glycol and methanol accounts for more than 35% of the emissions from the chemical sector. 
Steam cracking is the main industrial process for manufacturing high value chemicals, but is also the most energy intensive one in the chemical industry and responsible for 25% of the GHG emissions from the chemical industry. 
Reducing the emissions from the manufacturing process of organic chemicals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thresholds. They reflect the average performance of the 10% most efficient installations in a sector. 
Emissions covered:
	Scope 1: All direct emissions related to the production (the process direct emissions and the emissions due to fuel use for energy production).
	Note on electricity:
According to the methodology to calculate ETS benchmarks, emissions from electricity are considered where direct emissions and indirect emissions from electricity are to a certain level interchangeable.
The thresholds have been aligned with the work undertaken in the respective forestry subgroup. The following principles have been applied where biomass use is relevant:
	All Sustainable Forestry Management requirements have EU legislation as minimum baseline. The Forest Taxonomy includes this overarching principle’ Carry out harvesting activities in compliance with national laws ‘ and refers to EU Timber Regulation (EU/995/2010) and FLEGT.
	The Taxonomy doesn’t include forest plantations – because of the mitigation focus. We do recognize the international guiding principles against deforestation provided by UN REDD, as an overarching principle.
https://eur-lex.europa.eu/legal-content/EN/TXT/PDF/?uri=CELEX:32011D0278&amp;from=EN 
https://ec.europa.eu/clima/sites/clima/files/ets/allowances/docs/gd9_sector_specific_guidance_en.pdf 
BREF:
https://ec.europa.eu/jrc/en/publication/eur-scientific-and-technical-research-reports/best-available-techniques-bat-reference-document-production-large-volume-organic-chemicals 
Provisions to determine the benchmarks in the period from 2021 to 2025 and for the period from 2026 to 2030 are included in Art. 10a, paragraphs 2(a) and 2(c) of the Directive 2003/87/EC. 
https://eur-lex.europa.eu/legal-content/EN/TXT/PDF/?uri=CELEX:02003L0087-20180408&amp;qid=1547917622180&amp;from=EN
For the manufacturing of chemicals under CPA codes 20.14.31, 20.14.32, 20.14.33, 20.14.34:
Art. 6 of the Commission’s proposed regulation on a framework to facilitate sustainable investment includes “switching to use of renewable materials” to provide a substantial contribution to climate change mitigation. The innovative bio-based chemical sector may contribute to that objective. Therefore, additional criteria have been specified to identify the conditions under which the manufacturing process of organic chemicals - when based on renewable feedstock, such as biomass - can substantially contribute to the mitigation objective. 
“Bio-based chemicals are defined as chemical products that are wholly or partly derived from materials of biological origin (for example biomasses, feedstock, but also plants, algae, crops, trees, marine organisms and biological waste). Given their expected limited environmental footprint in comparison to their traditional counterparts, bio-based chemicals have recently emerged on EU markets as valid, environmentally friendly alternatives to standard chemicals”. </t>
  </si>
  <si>
    <t>For the manufacturing of all chemicals covered in this activity except the manufacture of the following CPA product categories: 20.14.32, 20.14.33, 20.14.34; the selected metric is:
•	Emission factor: GHG emissions per unit of production (tCO2e/t)
GHG emissions must be calculated according to the methodology used for EU-ETS benchmarks.
For the manufacturing of the organic chemicals falling under the codes: 
•	20.14.32
•	20.14.33 
•	20.14.34
the following criterion shall apply:
•	the manufacturing of the organic chemicals shall be wholly or partially based on renewable feedstock and,
•	the carbon footprint shall be substantially lower compared to the carbon footprint of the same chemical manufactured from fossil fuel feedstock. The carbon footprint shall be calculated in accordance with ISO 14067:2018 and validated by a third party.
For the purpose of applying these criteria, renewable feedstock refers to biomass, industrial bio-waste or municipal bio-waste.
Additional criteria the activity needs to comply with: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and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Biomass shall not come from agricultural land that has been the subject of land use change from forest or pasture since2008 (Aligned with RED). The above-mentioned certification schemes shall provide a robust chain of custody audit system for the feedstock;  
	products derived from new, greenfield oil palm tree plantations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source-segregated and separately collected (non-hazardous) waste streams, i.e. shall not be separated from mixed residual waste;  
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
If the manufacturing processes for any of the organic chemicals for which the ETS benchmarks are used as thresholds is based on renewable feedstock, then the criteria for the renewable feedstock also apply.
ETS product benchmarks only for the manufacturing of all chemicals covered in this activity except the manufacturing of the following CPA product categories: 20.14.32, 20.14.33, 20.14.34: 
a)	For HVC: 0,702 tCO2e/t 
b)	For aromatics: 0,0295 tCO2e/t 
c)	For vinyl chloride: 0,204 tCO2e/t
d)	For styrene: 0,527 tCO2e/t 
e)	For ethylene oxide/ethylene    glycols: 0,512 tCO2e/t 
g)           For adipic acid 2,79 (allowances/t).</t>
  </si>
  <si>
    <t xml:space="preserve">The manufacturing of organic chemicals is associated with significant CO2 emissions. Minimizing process emissions and promoting the manufacturing of organic chemicals with renewable feedstock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</si>
  <si>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High volume chemicals: 
o	acetylene: 20.14.11.90 
o	ethylene: 20.14.11.30
o	propylene: 20.14.11.40
o	butadiene: 20.14.11.60
o	hydrogen:  20.11.11.50
•	Aromatics: 
o	Mixed alkylbenzenes, mixed alkylnaphthalenes other than HS 2707 or 2902: 20.59.56.70
o	Cyclohexane: 20.14.12.13
o	Benzene: 20.14.12.23  
o	Toluene: 20.14.12.25
o	o-Xylene: 20.14.12.43
o	p-Xylene: 20.14.12.45
o	m-Xylene and mixed xylene isomers: 20.14.12.47
o	Ethylbenzene: 20.14.12.60
o	Cumene: 20.14.12.70
o	Biphenyl, terphenyls, vinyltoluenes, other cyclic hydrocarbons excluding cyclanes, cyclenes, cycloterpenes, benzene, toluene, xylenes, styrene, ethylbenzene, cumene,naphthalene, anthracene: 20.14.12.90
o	Benzol (benzene), toluol (toluene) and xylol (xylenes) l: 20.14.73.20
o	Naphthalene and other aromatic hydrocarbon mixtures (excluding benzole, toluole, xylole): 20.14.73.40
•	Vinyl chloride: 20.14.13.71
•	Styrene: 20.14.12.50
•	Ethylene oxide: 20.14.63.73
•	Monoethylene glycol: 20.14.23.10 
•	Adipic acid: 20.14.33.85
•	Organic chemicals, which fall under the following CPA codes: 
o	Saturated acyclic monocarboxylic acids and their derivatives (20.14.32)
o	Unsaturated monocarboxylic, cyclanic, cyclenic or cycloterpenic acyclic polycarboxylic acids and their derivatives (20.14.33)
o	Aromatic polycarboxylic and carboxylic acids with additional oxygen functions; and their derivatives, except salicylic acid and its salts
(20.14.34)</t>
  </si>
  <si>
    <t>C20.1.4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</si>
  <si>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</si>
  <si>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 for the Production of Chlor-alkali. Industrial Emissions Directive 2010/75/EU (Integrated Pollution Prevention and Control)</t>
  </si>
  <si>
    <t>Ensure polluting emissions to air and water are within the BAT-AEL ranges set in the BREF for the Production of Chlor-Alkali.</t>
  </si>
  <si>
    <t>Best Available Techniques (BAT) Reference Document for the Production of Chlor-alkali</t>
  </si>
  <si>
    <t>Wastes and by-products, especially hazardous process wastes, are managed in line with the Waste Treatment BREF and the requirements set out in the BREF for the Production of Chlor-Alkali.</t>
  </si>
  <si>
    <t>•	Identify and manage risks related to water quality and/or water consumption at the appropriate level. Ensure that water use/conservation management plans, developed in consultation with relevant stakeholders, have been developed and implemented. 
In the EU, fulfil the requirements of EU water legislation.</t>
  </si>
  <si>
    <t>The main potential significant harm to other environmental objectives from the manufacture of chlorine is associated with: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</si>
  <si>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 xml:space="preserve">The manufacturing process of carbon black accounts for approximately 3.4% of the GHG emissions from the chemical sector, while the manufacturing of soda ash accounts for 1.5% of the emissions. 
The manufacturing process of chlorine is extremely energy-intensive, with chlor-alkali process accounting for 17% of total electrical consumption of the European chemical and petrochemical industry. 
Reducing the manufacturing emissions for carbon black and soda ash and improving energy efficiency in the manufacturing of chlorine can positively contribute to the mitigation objective. Moreover it is recognised that soda ash used in double glazing can enhance building efficiency gains.
The absolute performance approach has been proposed in order to identify the maximum acceptable carbon intensities of the manufacturing processes of carbon black and soda ash that the activities should comply with in order to be able to substantially contribute to the mitigation objective. 
For the manufacturing of chlorine, a process that uses electricity to fuel the electrolysis process, the absolute performance approach has been proposed in order to identify the energy intensity threshold. In addition to complying with the energy efficiency threshold, the process shall be based on low carbon electricity. 
ETS product benchmarks have been selected as thresholds for the manufacturing of carbon black and soda ash. They reflect the average performance of the 10% most efficient installations in a sector. 
Emissions covered:
	Scope 1: All direct emissions related to the production (the process direct emissions and the emissions due to fuel use for energy production).
	Note on the electricity:
According to the methodology to calculate ETS benchmarks, emissions from electricity are considered where direct emissions and indirect emissions from electricity are to a certain level interchangeable (as is the case for carbon black but not for soda ash). 
For chlorine, the value corresponding to an efficient level of electricity  consumption was selected as the threshold given that the main source of energy used for the production of chlorine is electricity and by improving the energy efficiency of the process, as well as using low carbon electricity sources,  the activity can substantially contribute to the climate change mitigation objective.  
https://eur-lex.europa.eu/LexUriServ/LexUriServ.do?uri=OJ:C:2012:387:0005:0013:EN:PDF 
https://epub.wupperinst.org/frontdoor/deliver/index/docId/6478/file/6478_Lechtenboehmer.pdf
EU average data reported in a CEPS desk study. (CEPS, Ares(2014) 174266-27/01/2014)
BREF:
http://eippcb.jrc.ec.europa.eu/reference/BREF/lvic-s_bref_0907.pdf
http://eippcb.jrc.ec.europa.eu/reference/BREF/CAK_BREF_102014.pdf  
Provisions to determine the benchmarks in the period from 2021 to 2025 and for the period from 2026 to 2030 are included in Art. 10a, paragraphs 2(a) and 2(c) of the Directive 2003/87/EC. 
https://eur-lex.europa.eu/legal-content/EN/TXT/PDF/?uri=CELEX:02003L0087-20180408&amp;qid=1547917622180&amp;from=EN
The DNSH assessment is split across the three chemicals: 
•	Manufacture of carbon black
•	Manufacture of disodium carbonate (soda ash)
•	Manufacture of chlorine </t>
  </si>
  <si>
    <t>Manufacturing of carbon black and soda ash are eligible if the GHG emissions (calculated according to the methodology used for EU-ETS benchmarks) associated to the production processes are lower than the values of the related EU-ETS benchmarks.
As of February 2020, the EU-ETS benchmarks values are:
•	For carbon black: 1.954 tCO2e/t
•	For soda ash: 0.843 tCO2e/t 
Manufacturing of chlorine is eligible if the two following thresholds are met:
•	Electricity use for chlorine manufacturing is at or lower than 2.45 MWh/t Chlorine (includes both electrolysis and chlorine treatment, threshold subject to periodical update)  
•	Average carbon intensity of the electricity that is used for chlorine manufacturing is at or below 100 gCO2e/kWh (Taxonomy threshold for electricity production, subject to periodical update).</t>
  </si>
  <si>
    <t xml:space="preserve">Reducing the emissions from the manufacturing of carbon black and soda ash and improving energy efficiency and switching to low carbon electricity  in the manufacturing of chlorine can positively contribute to the climate change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</si>
  <si>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	Manufacture of carbon black
•	Manufacture of disodium carbonate (soda ash)
•	Manufacture of chlorine 
 CPA codes:
•	Carbon black: 20.13.21.30
•	Disodium carbonate (soda ash): 20.13.43.10
•	Chlorine: 20.13.21.13</t>
  </si>
  <si>
    <t>C20.3</t>
  </si>
  <si>
    <t>C22</t>
  </si>
  <si>
    <t xml:space="preserve">Reference Document on Best Available Techniques for the Manufacture of
Large Volume Inorganic Chemicals - Solids and Others industry </t>
  </si>
  <si>
    <t>Ensure polluting emissions to air and water are within BAT-AEL ranges set in the BREF LVIC- S (Large Volumes Inorganic Chemicals- Solids and others Industry).
The most stringent level of BAT-AEL is required if an activity materially contributes to local air pollution levels, exceeding air quality standards</t>
  </si>
  <si>
    <t>Best Available Techniques (BAT) Reference Document (BREF) Manufacture of Large Volume Inorganic Chemicals - Solids and Others Industry</t>
  </si>
  <si>
    <t>Wastes and by-products, especially hazardous wastes, are managed in line with the BREF for Waste Treatment and the requirements set out in BREF LVIC- S (Large Volumes Inorganic Chemicals- Solids and others Industry).</t>
  </si>
  <si>
    <t>The main potential significant harm to other environmental objectives from the manufacture of soda ash is associated with: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</si>
  <si>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	Manufacture of carbon black
•	Manufacture of disodium carbonate (soda ash)
•	Manufacture of chlorine 
 CPA codes:
•	Carbon black: 20.13.21.30
•	Disodium carbonate (soda ash): 20.13.43.10
•	Chlorine: 20.13.21.12</t>
  </si>
  <si>
    <t>C20.2</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</si>
  <si>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sites and Key Biodiversity Areas (KBAs), have been implemented. </t>
  </si>
  <si>
    <t>Ensure polluting emissions to air are within BAT-AEL ranges set in the BREF LVIC- S (Large Volumes Inorganic Chemicals- Solids and others Industry). 
A stringent level of BAT-AEL is required if an activity materially contributes to local air pollution levels, exceeding air quality standards</t>
  </si>
  <si>
    <t xml:space="preserve">Best Available Techniques (BAT) Reference Document (BREF) Manufacture of Large Volume Inorganic Chemicals - Solids and Others industry </t>
  </si>
  <si>
    <t xml:space="preserve">Wastes and by-products, especially hazardous manufacturing wastes, are managed in line with the Waste Treatment BREF and the requirements set out in BREF LVIC- S (Large Volumes Inorganic Chemicals- Solids and others Industry). </t>
  </si>
  <si>
    <t>Manufacture of carbon black 
The main potential significant harm to other environmental objectives from the manufacture of carbon black is associated with:
•	polluting emissions to air, especially volatile organic compounds (VOC) and dust;
•	the use of water in water stressed areas for cooling purposes; and
•	the generation of wastes.</t>
  </si>
  <si>
    <t>•	Manufacture of carbon black
•	Manufacture of disodium carbonate (soda ash)
•	Manufacture of chlorine 
 CPA codes:
•	Carbon black: 20.13.21.30
•	Disodium carbonate (soda ash): 20.13.43.10
•	Chlorine: 20.13.21.11</t>
  </si>
  <si>
    <t>C20.1.3</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</si>
  <si>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</si>
  <si>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Best Available Techniques (BAT)
Reference Document for the
Refining of Mineral Oil and Gas
Industrial Emissions Directive
2010/75/EU
(Integrated Pollution
Prevention and Control)</t>
  </si>
  <si>
    <t>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</si>
  <si>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Best Available Techniques (BAT) Reference Document (BREF) Refining of Mineral Oil and Gas</t>
  </si>
  <si>
    <t xml:space="preserve">Where manufacture of hydrogen takes place within the context of an oil and gas refining installation, ensure appropriate measures are in place to minimize and manage waste and material use in accordance with the BAT conclusions of the BREF for the Refining of Mineral Oil and Gas. </t>
  </si>
  <si>
    <t>The main potential significant harm to other environmental objectives from the manufacture of hydrogen is, in practical terms, inseparable from the potential for significant harm created by the hydrocarbon refining activity more generally and is associated with: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</si>
  <si>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 xml:space="preserve">Currently, almost 96% of industrially-produced hydrogen is manufactured via steam reforming using fossil fuels: 48% (natural gas), 30% (liquid hydrocarbon) and 18% (coal). Steam reforming is a mature process, associated with high CO2 emissions and incompatible with the EU Strategy for long-term EU greenhouse gas emissions reductions.
Minimizing the emissions from hydrogen manufacturing, by promoting low carbon emission production processes can positively contribute to the mitigation objective. 
The selected metrics  are (1) emission factors, in terms of GHG emissions per unit of production and in terms of electricity consumed as well and (2) an energy efficiency threshold for electricity consumption. The thresholds cover both direct and indirect emissions, to ensure that the most effective abatement techniques are being incentivized, while avoiding inconsistent incentives, which might promote manufacturing processes which reduce direct emissions, but which are associated with extremely high indirect emissions.  
The thresholds reflect the performance of electrolysis with low carbon energy as defined in the electricity generation activities, and could also be achieved with CCS. The thresholds proposed are also in line with current best market practices to certify green hydrogen . </t>
  </si>
  <si>
    <t>The following thresholds need to be met: 
•	Direct CO2 emissions from manufacturing of hydrogen: 5.8 tCO2e/t Hydrogen in alignment with energy thresholds in the taxonomy. 
•	Electricity use for hydrogen produced by electrolysis is at or lower than 58 MWh/t Hydrogen    
•	Average carbon intensity of the electricity produced that is used for hydrogen manufacturing is at or below 100 gCO2e/kWh (Taxonomy threshold for electricity production, subject to periodical update).</t>
  </si>
  <si>
    <t xml:space="preserve">The manufacturing of hydrogen is a highly carbon-intensive activity within the chemical industry .Reducing the emissions from the manufacturing activity itself can positively contribute to the mitigation objectives.
Hydrogen generated as a process by product of the chlor-alkali production is not eligible.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</si>
  <si>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C20.1.1</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</si>
  <si>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</si>
  <si>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Document:for:Iron and Steel Production:Industrial Emissions Directive 2010/75/EU:(Integrated Pollution Prevention and Control)</t>
  </si>
  <si>
    <t>Ensure emissions to water and air are within the BAT-AEL ranges set in the BREF for iron and steel production (e.g. for pH, total suspended solids (TSS), chemical oxygen demand (COD), chromium (total) and heavy metals, for sulphur dioxide - SO2, nitrogen oxide - NOx, particulate matter, polychlorinated dibenzo-dioxins/furans, mercury (Hg), hydrogen chloride (HCL) and hydrogen fluoride (HF).
A stringent level of BAT-AEL is required if an activity materially contributes to local air pollution levels, exceeding air quality standards</t>
  </si>
  <si>
    <t>Best Available Techniques (BAT) Reference Document (BREF) Iron and Steel Production</t>
  </si>
  <si>
    <t xml:space="preserve">Appropriate measures are in place to minimise and manage waste and material use in accordance with BREF for iron and steel production. </t>
  </si>
  <si>
    <t>The main potential significant harm to other environmental objectives from iron and steel production is associated with: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</si>
  <si>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The ETS benchmarks are the selected thresholds because of their reliability and the 5-year future update plan. Additionally, they are the only consistent data set available today. 
The ''Achievable Reference Performance'' specific emissions values, as defined in the standard EN 19694-2:2016, are considered to be accessible to any operator under normal operating conditions and therefore such specific emission values are less strict than the proposed EU ETS benchmarks. Therefore, the EU ETS benchmarks have been selected because they provide an ambitious threshold under which the steel and iron making industry should strive to operate in the short-term. However, given that the EU ETS benchmarks are for specific steps of production, the TEG recommends that the Sustainable Finance Platform analyses the possibility to define a threshold for the overall integrated steel plant using the methodology set in the standard EN 19694-2:2016.
In the long-term, the steel and iron making industry should aim at implementing breakthrough technologies (characterised by ultra-low CO2 emissions). Some of these technologies have already been demonstrated at the pilot or at industrial scale. Once these technologies become commercially available, the proposed thresholds will need to be revised in order to reflect the more ambitious specific emission values achievable.  These technologies include: 
•	blast furnace top gas recycling with carbon capture and storage;
•	direct smelting reduction processes 
•	direct reduction with natural gas for production of DRI combined with EAF steelmaking;
•	hydrogen steelmaking in shaft furnaces using H2 produced via water electrolysis (e.g. using renewable electricity sources);
•	direct electrolysis of iron ore;
This activity focuses on the greening of iron and steel manufacturing due to its high contribution to global GHG emissions. The potential of greening by products made of iron and steel can be addressed through other activities such as “manufacture of other low carbon technologies” where according to the criteria given for this activity, the manufacturer can prove the overall environmental benefits over the whole life.</t>
  </si>
  <si>
    <t>Manufacturing of iron and steel is eligible if the GHG emissions (calculated according to the methodology used for EU-ETS benchmarks) associated to the production processes are lower than the values of the related EU-ETS benchmarks.
As of February 2020, the EU-ETS benchmarks values for iron and steel manufacturing are:
•	Hot metal = 1.328 tCO2e/t product
•	Sintered ore = 0.171 tCO2e/t product
•	Iron casting = 0.325 tCO2e/t product
•	Electric Arc Furnace (EAF) high alloy steel = 0.352 tCO2e/t product
•	Electric Arc Furnace (EAF) carbon steel = 0.283 tCO2e/t product
•	Coke (excluding lignite coke) = 0.286 tCO2e/t product
All green new steel production, or combination of new and recycled steel production, is eligible if the emissions fall below the thresholds above. 
Additionally, all production of steel in EAF where at least 90% of the iron content in the final products is sourced from scrap steel is considered eligible. In this case, no other thresholds are applicable.’</t>
  </si>
  <si>
    <t xml:space="preserve">Manufacturing of iron and steel at the level of performance achieved by best performing plants is considered to make a substantial contribution to climate change mitigation. 
Furthermore, secondary production of steel (i.e. using scrap steel) is considered eligible due to significantly lower emissions than primary steel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</si>
  <si>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C24.5.1
C24.5.2</t>
  </si>
  <si>
    <t>C24.1 
C24.2
C24.3
C24.5</t>
  </si>
  <si>
    <t>C24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</si>
  <si>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(2018);
•	all necessary mitigation measures are in place to reduce the impacts on species and habitats; and
a robust, appropriately designed and long-term biodiversity monitoring and evaluation programme exists and is implemented.</t>
  </si>
  <si>
    <t xml:space="preserve">Best Available Techniques (BAT)
Reference Document for the
Non-Ferrous Metals Industries
Industrial Emissions Directive
2010/75/EU
(Integrated Pollution
Prevention and Control) </t>
  </si>
  <si>
    <t>Emissions to air (e.g.  sulphur dioxide - SO2, nitrogen oxide - NOx, particulate matter, Total Organic Carbon (TOC), dioxins, , mercury (Hg), hydrogen chloride (HCL), hydrogen fluoride (HF), Total Fluoride, and  (PFCs) polyfluorinated hydrocarbons (PFCs)) are within the BAT-AEL ranges set in the BREF for the Non-Ferrous Metals Industries.  
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</si>
  <si>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 xml:space="preserve">Best Available Techniques (BAT) Reference Document (BREF) for the Non-Ferrous Metals Industries
</t>
  </si>
  <si>
    <t xml:space="preserve">Measures are in place to minimise and manage waste (including hazardous waste) and material use in accordance with the BREF for the Non-Ferrous Metals Industries. 
In order to avoid risks to circular economy, aluminium manufacturing plants need to be able to process aluminium scrap. In order to avoid unnecessary resource and energy consumption, the aluminium scrap collection and sorting activities should be optimised for separation on an alloy specific basis. If scrap alloys are mixed, the functionality of the recycled material is restricted, and  valuable alloying elements may be lost. </t>
  </si>
  <si>
    <t>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t>
  </si>
  <si>
    <t xml:space="preserve">	Emissions related to the manufacturing of aluminium are primarily related to the use of electricity.
-	Electricity costs contribute to over 50% of the production costs. Consequently, there is a strong incentive for the aluminium industry to aim for improving energy efficiency. 
-	The key action for aluminium production to make a substantial contribution to climate change mitigation is to increase its share of use of low carbon electricity. It is acknowledged that on the short term the availability low carbon electricity may be a limiting factor, depending on the region. This will change in on the medium term, when sufficient low carbon electricity will become available.
-	The second action for aluminium production to make a substantial contribution to climate change mitigation is to decrease the process’s direct emissions and the emissions due to fuel use for on-site energy production
-	It is acknowledged that aluminium production facilities can play an important role in stabilizing electricity grids by active management of electricity demand. This may result in substantial mitigation contributions, e.g. by limiting the need for electricity storage facilities. However, given the lack of available metrics to quantify these impacts, these benefits are not taken into account at this stage. 
-	It is acknowledged that aluminium will play a role in a low carbon economy, in particular enabling light weight products and electrification (including transmission wires). Such applications could also be considered eligible under the activity "Manufacture of other low carbon technologies" provided they can demonstrate substantial emissions reductions according to the criteria for that activity. Furthermore, compared to a number of other construction materials, e.g. steel or plastics, the current process for aluminium manufacturing is easy to decarbonise, i.e. by use of low carbon electricity,   
-	All aluminium recycling is considered to make a substantial contribution to climate change mitigation because of its association with much lower emissions than primary production
The emissions covered are: 
-	Scope 1: all direct emissions related to the production (the process’s direct emissions and the emissions due to fuel use for on-site energy production).
-	Scope 2:  Electricity consumption for electrolysis process and related emissions from the generation of the electricity used.
Information sources:
-	ASI Performance standard, version 2, December 2017, https://aluminium-stewardship.org/asi-standards/asi-performance-standard/ 
-	CO2 benchmark as defined for free allocation of Emission allowances under the ETS: 1.514 allowances/ton Al
-	International Aluminium institute: http://www.world-aluminium.org/statistics/primary-aluminium-smelting-energy-intensity/ Do no significant harm assessment
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K15</t>
  </si>
  <si>
    <t>Manufacture of primary aluminium is eligible if Criteria 1 (see below) is met in combination with either criteria 2 or 3 (see below):
1.	Criteria 1: Direct emission for primary aluminium production is at or below the value of the related EU-ETS benchmark.
As of February 2020, the EU-ETS benchmarks values for aluminium manufacturing is 1.514 tCO2e/t. 
Direct emissions are to be calculated according to the methodology used for EU-ETS benchmarks) 
2.	Criteria 2: Electricity consumption for electrolysis is at or below: 
15.29 MWh/t (European average emission factor according to International Aluminium Institute, 2017, to be updated annually) 
3.	Criteria 3: Average carbon intensity of the electricity that is used for primary aluminium production (electrolysis) is at or below:
100 g CO2e/kWh (Taxonomy threshold for electricity production, subject to periodical update).
•	Manufacture of secondary aluminium (i.e. production of aluminium from recycled aluminium) is eligible. No additional mitigation criteria need to be met.</t>
  </si>
  <si>
    <t xml:space="preserve">The manufacturing of aluminium is a highly energy intensive process. The CO2 emissions related to the production of aluminium are primarily scope 2 emissions (i.e. from the generation of the electricity used). Aluminium manufacturing is eligible if relying on low carbon electricity and reduced direct emissions. 
Furthermore, all aluminium recycling is eligible due to significantly lower emissions than primary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</si>
  <si>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C24.4.2</t>
  </si>
  <si>
    <t>C24.4</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</si>
  <si>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 </t>
  </si>
  <si>
    <t>Best Available Techniques (BAT) Reference Document for the Production of Cement, Lime and Magnesium Oxide: Industrial Emissions Directive 2010/75/EU:(Integrated Pollution Prevention and Control)</t>
  </si>
  <si>
    <t xml:space="preserve">Ensure emissions to air and water are within the BAT-AEL ranges set in the BREF for the Production of Cement, Lime and Magnesium Oxide1
A stringent level of BAT-AEL is required if an activity materially contributes to local air pollution levels, exceeding air quality standards
Ensure implementation of a recognised environmental management system (ISO 14001, EMAS, or equivalent).
Exclusion of refuse derived fuels for cement production. Co-incineration of waste has significant impacts on health and the environment due to the polluting nature of the associated emissions, and higher emissions ceiling for cement plants in comparison with dedicated waste incineration plants. Furthermore, promoting waste as eligible fuel source may undermine waste minimisation efforts in other sectors. </t>
  </si>
  <si>
    <t>Cement manufacturing plants accept alternative fuels such as SRF originating from waste, as well as secondary raw materials such as recycled concrete aggregates (RCA).
For cement production sites using hazardous wastes as alternative fuels, ensure a waste management plan that meets EU standards (or equivalent for plants operated in non-EU countries) exists and is implemented.</t>
  </si>
  <si>
    <t>The main potential significant harm to other environmental objectives from cement manufacturing is associated with: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</si>
  <si>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Cement production is responsible for more than 70% of the emissions under C.23 and concrete is the most significant application for the use of cement. Cement is the main constituent of concrete. The content of cement in the concrete and total GHG emissions can vary significantly based on the specifications of the application that concrete will be used for. For this reason, manufacturing of concrete (Concrete - NACE C.23.6) is not covered by the sustainable Taxonomy. 
Cement manufacture includes three main stages: 
1.	Raw materials preparation;
2.	Clinker production; 
3.	Grinding of clinker with other components such as gypsum, fly ash, ground granulated blast furnace slag (GGBFS) and fine limestone to produce the finished cement. 
Typically, 30‑40% of direct CO2 emissions comes from the combustion of fuels; the remaining 60‑70% comes from the chemical reactions involved in converting limestone to calcium oxide .
Reducing the emissions from the manufacturing process of cement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one of the thresholds for cement clinker production. They reflect the average performance of the 10% most efficient installations in a sector. 
Within cement manufacture, the following activities were taken into account:
1.	Process emissions: Emissions from the calcination process for the production of cement clinker
2.	Fuel emissions: Energy required for the calcination process during the clinker production
The cement production facilities that meet the identified threshold are expected to achieve thermal energy intensity in the range of 2.9 – 3,4 GJ/t clinker.   
Threshold calculations: 
•	Cement clinker: Specific emissions: 0,766 tCO2e/t of clinker (EU‐ETS) 
•	Clinker to cement ratio:  0.65 
•	Specific emissions: 0.766x0.65 = 0.498 tCO2e/t of cement (or alternative binder)
Electricity: Indirect emissions from the use of electricity during the clinker and cement production 
The main users of electricity in cement plants are the mills (grinding of cement, milling of raw materials) and the exhaust fans (kiln/raw mill and cement mill, which together account for more than 80% of the electrical energy usage. The electricity demand in cement plants ranges from 90 to 150 kWh/t cement . 
A global average electric energy demand for cement manufacturing of 104 kWh/t cement was reported by Cement Sustainability Initiative (CSI) for the years 2012 to 2014 . The CSI data cover more than 900 plants worldwide, and all technologies and clinker and cement types. The variations in the data are significant: The 10% best in class show figures of 85 kWh/t cement and below, while the 90% percentile amounted to 129 kWh/t cement.
Taking into account that the decarbonisation of the cement sector will run in parallel with the decarbonisation of the energy sector, it is expected that the electricity required (as auxiliary power) for cement manufacture in the near future will come from renewable sources and thus a specific threshold for specific electricity consumption is not proposed. Based on the above-mentioned information and sources, it is expected that the best in class plants have specific electricity consumption of 85 KWh/ t cement. 
•	Improving energy efficiency: Thermal energy intensity of clinker and the electric intensity of cement can be reduced by deploying existing state-of-the-art technologies in new cement plants and retrofitting existing facilities to improve energy performance levels when economically viable. 
•	Switching to alternative fuels: The carbon intensity of cement clinker can be reduced significantly by the use of biomass and waste materials as fuels in cement kilns. The clinker-burning process offers good conditions for using different types of waste materials replacing parts of the consumption of carbon-intensive fossil fuels. A wide range of different types of wastes can be used as fuels but as these can replace primary fuel in cement kilns, a consistent waste quality is essential (e.g. adequate calorific value, metal, halogen and ash content).
•	Reducing the clinker to cement ratio: Increasing the use of blended materials and the market deployment of blended cements is very important for the decarbonisation of the sector and alignment with a low carbon pathway.  This requires substitution of cement clinker by mineral additives such as fly ash, silica fume or blast-furnace slag. The amount of clinker substitute that can be blended in the cement depends on the type of substitute and the type of cement produced. Some mineral additives, e.g. GBFS, allow for substitution levels of over 70 per cent. Revision of the cement and concrete standards, building codes and public procurement regulations would be required in order to allow more widespread use of blended cements with very high substitution of clinker (e.g. &gt;60%) while ensuring product reliability and durability at final application.
•	Alternative clinkers and binders: Alternative clinker formulations (e.g. belite, CSA, BCSA, CACS, MOMS) and alternative binders (e.g. alkali-activated binders) could offer potential opportunities for CO2 emissions reductions by using different mixes of raw materials or alternatives compared to Portland cement. Their commercial availability and applicability differ widely. Further efforts are required to support the demonstration, testing and earlier stage research for alternative clinkers and binders and to develop standards to facilitate market deployment. The specification of the benchmark based on ton of binder will allow investments in these types of novel alternative binders to be considered for eligibility under the EU Sustainable Taxonomy.
•	Renewable energy generation and use: Electricity supplied from renewable energy sources could be explored as a measure to reduce carbon  intensity of the final cement product. This can be achieved through different strategies including implementing renewable-based captive power generation, power purchase agreements that ensure electricity imports are provided from renewable sources or demand-side response strategies that enable a flexible electricity demand (e.g. a flexible operating strategy of grinding plants throughout the day). Various renewable-based options are available for cement manufacturers including wind power, solar photovoltaic power, solar thermal power and small hydropower generation. Potential deployment of these technologies in cement plants is highly dependent on local conditions.
•	Transportation emissions: The emissions from transportation are excluded as these represent only a small percentage of the total emissions of cement manufacture.
Additional information:
European Commission, Report.  Competitiveness of the European Cement and Lime Sectors, December 2017 
https://ec.europa.eu/growth/content/competitiveness-european-cement-and-lime-sectors_en
Provisions to determine the benchmarks in the period from 2021 to 2025 and for the period from 2026 to 2030 are included in Art. 10a, paragraphs 2(a) and 2(c) of the Directive 2003/87/EC. 
https://eur-lex.europa.eu/legal-content/EN/TXT/PDF/?uri=CELEX:02003L0087-20180408&amp;qid=1547917622180&amp;from=EN</t>
  </si>
  <si>
    <t xml:space="preserve">Thresholds for cement Clinker (A) are applicable to plants that produce clinker only, and do not produce finished cement. All other plants need to meet the thresholds for cement or alternative binder 
(A)	Cement clinker: 
Specific emissions (calculated according to the methodology used for EU-ETS benchmarks) associated to the clinker production processes are lower than the value of the related EU-ETS benchmark.
As of February 2020, the EU-ETS benchmark value for cement clinker manufacturing is: 0.766 tCO2e/t of clinker  
(B)	Cement: 
Specific emissions associated to the clinker and cement production processes are lower than: 0.498 tCO2e/t of cement or alternative binder </t>
  </si>
  <si>
    <t>The manufacturing of cement is associated with significant CO2 emissions. Minimising process emissions through energy efficiency improvements and switch to alternative fuels, promoting the reduction of the clinker to cement ration and the use of alternative clinkers and binders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t>
  </si>
  <si>
    <t>C23.5.1</t>
  </si>
  <si>
    <t>C23.5</t>
  </si>
  <si>
    <t>C23</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</si>
  <si>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t>
  </si>
  <si>
    <t>REACH (Registration, Evaluation, Authorisation and Restriction of Chemicals) Regulation (1272/2008/EC) AND RoHS (Restriction of Hazardous Substances) Regulation (2002/95/EC)</t>
  </si>
  <si>
    <t xml:space="preserve">Compliance with the REACH (Registration, Evaluation, Authorisation and Restriction of Chemicals) Regulation (1272/2008/EC) and the RoHS (Restriction of Hazardous Substances) Regulation (2002/95/EC) or the equivalent for equipment manufactured and used outside the EU (n.b.: equipment manufactured outside of the EU but imported into the EU must comply with the REACH and RoHS Regulations).  </t>
  </si>
  <si>
    <t>Embodied carbon emissions should represent less than 50% of the total carbon emissions saved by the use of the energy efficient equipment. Carbon emissions and savings at the end-of-life stage are not included in the assessment for this criteria (too uncertain).</t>
  </si>
  <si>
    <t>The main potential significant harm to other environmental objectives from the manufacture of low carbon technologies is associated with: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</si>
  <si>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The list of specific eligible technologies is coherent with the eligible activities in other sections of the Taxonomy, namely energy, transport and buildings. 
However, in some cases, the list is less broad than the eligible activities in the corresponding section of the Taxonomy due to limited resources to explore in this phase the implications for use in other sectors of the same products, components, equipment and infrastructure. Further analysis is required to ensure no perverse incentives occur. 
For transport the manufacture is focused on the production of complete low carbon or zero carbon vehicles, fleets or vessels so that either revenue from sales of eligible vehicles or expenditure on investments in manufacturing capacity specifically relating to eligible vehicles can be identified. </t>
  </si>
  <si>
    <t xml:space="preserve">1. Manufacture of products, key components and machinery that are essential for eligible renewable energy technologies (Geothermal Power, Hydropower, Concentrated Solar Power (CSP), Solar Photovoltaic (PV), solar thermal energy for district heat production, Wind energy, Ocean energy, bio energy technologies that meet the conversion efficiency requirements set in the Renewable Energy Directive (2018/2001/EU) and Green hydrogen and hydrogen electrolysis installation 
2.  Manufacture of low carbon transport vehicles  and their respective key components , fleets and vessels meeting the following criteria is eligible:
Passenger cars, light commercial vehicles (CO2 Regulation for cars and vans (EU) 2019/631):
•	Until 2025: vehicles with tailpipe emission intensity of max 50 g CO2/km (WLTP). This also includes zero tailpipe emission vehicles (e.g. electric, hydrogen).
•	From 2026 onwards: only vehicles with emission intensity of 0g CO2/km (WLTP). 
For category L vehicles:
•	Zero tailpipe emission vehicles (incl. hydrogen, fuel cell, electric).
Heavy Duty Vehicles: N2 and N3 vehicles, as defined by (Heavy duty CO2 Regulation (EU) 2019/1242):
•	Zero direct emission heavy-duty vehicles that emits less than 1g CO2/kWh (or 1g CO2/km for certain N2 vehicles);
•	low-emission heavy-duty vehicles with specific direct CO2emissions of less than 50% of the reference CO2emissions of all vehicles in the same sub-group.
Rail Fleets:
•	Zero direct emissions trains 
Urban, suburban and interurban passenger land transport fleets 
•	Zero direct emissions land transport fleets (e.g. light rail transit, metro, tram, trolleybus, bus and rail)
Water transport
•	Zero direct emissions waterborne vessels.
3. Manufacture of the following products (with thresholds where appropriate) for energy efficient equipment for buildings and their key components is eligible: 
•	Installation of Building Management Systems (BMS)
•	High efficiency windows (U-value better than 0.7 W/m2K)
•	High efficiency doors (U-value better than 1.2 W/m2K) 
•	Insulation products with low thermal conductivity (lambda lower or equal to 0.045 W/mK), external cladding with U-value lower than 0.5 W/m2K and roofing systems with U-value lower than 0.3 W/m2K) 
•	Hot water fittings (e.g. taps, showers) that are rated in the top class (dark green) of the European Water Label Scheme (http://www.europeanwaterlabel.eu/ )
•	Household appliances (e.g. washing machines, dishwashers) rated in the top available class according to the EU Energy Label for each type of appliance
•	High efficiency lighting appliances rated in the highest energy efficiency class that is significantly populated in the energy efficiency label (or higher classes) according to EU energy labelling regulations
•	Presence and daylight controls for lighting systems
•	Highly efficient space heating and domestic hot water systems rated in the highest energy efficiency class significantly populated in the energy efficiency label (or higher classes) according to EU energy labelling regulations
•	Highly efficient cooling and ventilation systems rated in the highest energy efficiency class significantly populated in the energy efficiency label or higher classes according to EU energy labelling regulations
•	Heat pumps compliant with the criteria for heat pumps given in the energy section of the taxonomy 
•	Façade and roofing elements with a solar shading or solar control function, including those that support the growing of vegetation
•	Energy-efficient building automation and control systems for commercial buildings as defined according to the EN 15232 standard.
•	Zoned thermostats and devices for the smart monitoring of the main electricity loads for residential buildings, and sensoring equipment, e.g. motion control. 
Products for heat metering and thermostatic controls for individual homes connected to district heating systems and individual flats connected to central heating systems serving a whole building.
4. The manufacture of low carbon technologies and their key components that result in substantial GHG emission reductions in other sectors of the economy (including private households) is eligible if they demonstrate substantial higher net GHG emission reductions compared to the best performing alternative technology/ product/ solution available on the market on the basis of a recognised/standardised cradle-to-cradle carbon footprint assessment (e.g. ISO 14067, 14040, EPD or PEF) validated by a third party.
</t>
  </si>
  <si>
    <t>The manufacture of low carbon technologies that result in substantial GHG emission reductions in other sectors of the economy (including private households) is eligible provided that product related emissions are at least the level of best available techniques i.e. a factory that produces electric cars, but burns coal is not eligible).</t>
  </si>
  <si>
    <t>Manufacture of low carbon technologies
•	Manufacturing of products, key components, and machinery that are essential for eligible renewable energy technologies
•	Manufacture of eligible low carbon transport vehicles, fleets and vessels.
•	Manufacture of eligible energy efficiency equipment for buildings 
•	Manufacture of other low carbon technologies that result in substantial GHG emission reductions in other sectors of the economy (including private households)</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</si>
  <si>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land, wetland,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o	lead to overgrazing other forms of degradation of grasslands. </t>
  </si>
  <si>
    <t>Best Available Techniques (BAT) Reference Document for the Intensive Rearing of Poultry or Pigs. Industrial Emissions Directive 2010/75/EU (Integrated Pollution Prevention and Control)</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</si>
  <si>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to reduce risk and impacts of pesticide use on human health and the environment (e.g. water and air pollution) and the loss of excess nutrients through leaching, volatilisation or oxidisation. 
•	The use only of plant protection products with active substances that ensure high protection of human and animal health and the environment. Ensure emissions to air, water and soil are within the BATAEL ranges / are prevented or reduced by using a combination of BAT techniques as set out in the BREF for the Intensive Rearing of Poultry or Pigs , and by using similar emission reducing techniques for dairy farming; 
•	Ensure that mitigation and emission reduction techniques for feeding and housing of livestock and for manure storage and processing are applied, as recommended in the UNECE Framework Code for Good Agricultural Practice for Reducing Ammonia;
•	Where manure is applied to the land, activities should comply with the limit of 170kg nitrogen application per hectare per year, or alternatively, the derogated threshold where one has been set in that member state .  </t>
  </si>
  <si>
    <t xml:space="preserve">•	Activities should use residues and by-products and take any other measures to minimise primary raw material use per unit of output, including energy . Activities should minimise the loss of nutrients from the production system into the environment. </t>
  </si>
  <si>
    <t>The activity livestock production captures a distinct set of sub-activities that would include intensive and extensive forms of livestock rearing, as well as the management of permanent grassland. These come with different key environmental aspects that need to be considered for investments in this sector, summarised as follows:
•	ability of farming systems to adapt to a changing climate;
•	impact on water quantity, water quality and water ecosystems, incl. waste water treatment from intensive rearing;
•	manure treatment;
•	Emissions of pollutants (such as methane, ammonia, dust, odour, noise) to air, water and soil,  in particular in the case of intensive rearing;
•	impact on habitats and species.   
To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</si>
  <si>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The criteria proposed in the Taxonomy do not attempt to address this question directly and instead focus on ensuring that emissions are reduced and that removals increase at the economic activity (NACE code) level.
While livestock production, and in particular ruminant livestock production (beef, lamb, dairy), is a significant source of emissions in the agriculture sector it is included in the Taxonomy due to the significant short-term mitigation potential associated with reducing emissions intensity in livestock management, and in particular long-lived greenhouse gases (N20, CO2), through good practices on the farm. In the short term, emission reductions associated with improved nitrogen use efficiency and manure management are substantial, with overall positive impacts on farm level economics. Each of these needs to be addressed in order to ensure that agriculture as a whole delivers substantial mitigation and contributes its part to a net zero carbon economy. Doing so ensures each instance of livestock management maximises its contribution – this rationale drove the principles set out above. 
However, it is important to note that for absolute emissions from agriculture to continue decreasing beyond a certain point and to move towards net-zero targets by mid-century, reduced emissions intensity will need to be coupled as soon as possible with commensurate changes in consumption patterns and overall reduced per-capita consumption of livestock products, especially beef, lamb and dairy products. This implies both societal changes in terms of changing diets and reducing food waste, as well as structural transformations in the agricultural sector. Significant and coordinated policy efforts will be required to manage both behavioural changes on the side of consumers and to incentivise and manage structural change in the agri-food supply chain At this point, the Taxonomy cannot address such shifts, but can only point to significant short-term potential associated with efficiency gains. Future Taxonomy updates should, however, consider these aspects. 
Approach taken to setting thresholds for livestock production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would remain challenging given the heterogeneity across farms and farming practice implementation. 
However, setting relative GHG thresholds (i.e. % change in gCO2e/ ha or % change in gCO2e/unit of production)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farm is already delivering significant mitigation. Therefore, is harder for a farm that already performs relatively well to deliver an additional X% reduction in emissions than it is for a form that currently performs relatively poorly. Furthermore, to determine compliance with such a GHG threshold, GHG accounting at farm level is necessary. But this is not yet mainstream, despite the existence of a range of tools and approaches. 
The proposals, therefore, allow for a different approach, namely the demonstration of the deployment of specific bundles of management practices, practices that are recognised as essential to delivering low carbon production in different types of agriculture. This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so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And they are predominantly from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relation to livestock management, mitigation potential derives from improved animal health planning, lower-emission feeding strategies, and reducing emissions from manure management and waste treatment (Buckley et al. 2015 , Chadwick et al 2011 , Miselbrook et al 2014 ). 
Metrics and thresholds
On management practices that deliver substantial mitigation 
Rationale for the selection of practices: Scientific literature identifies a wide range of possible mitigation activities available in livestock production to address the different emissions and opportunities for sequestration. 
For the purpose of the Taxonomy,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 identified practices include activities that reduce the carbon intensity of agriculture and do not risk leakage effects, and also do not risk negative ancillary effects or are in conflict with legislation in the EU. These practices deliver substantial mitigation with relatively high certainty across a range of biophysical and farming conditions. 
Scientific literature provides insights on mitigation potential on categories or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each NACE activity code to deliver substantial mitigation at farm level.  
The table below indicates the management practices selected as the bundle of essential practices that, deployed collectively, should deliver substantial mitigation from livestock production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it to raise awareness of where the main emission sources are on a farm holding, what opportunities exist and thus where greatest mitigation impact could be achieved, including through opportunities for carbon sinks, and thereby improve the targeting of mitigation action. In this spirit, no verification or audit of the assessment is required.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non-perennial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over the specified period and assess this against the target reduction. 
The threshold metric is gCO2e, and not an emissions intensity metric such as gCO2e/ unit of production, as this enables the Taxonomy to be applied by those reducing emissions intensity (e.g. through efficiency improvements)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therefore is to require evidence of a positive direction of travel in terms of increasing carbon stocks, specifically, the progressive increase of carbon stocks (confirmed at 3-year intervals) over a 20 year period.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</si>
  <si>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 &amp;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livestock operation each year 
OR
-	Reduction in GHG emissions (gCO2e) in line with the following trajectory 
For example, over the 10 year period of 2020-2030, a 20% reduction in GHG emissions would be required.  Over the 20 year period of 2020-2040, a 30% reduction in GHG emissions would be required. 
2)	Maintain and increase existing carbon stocks for a period equal to or greater than 20 years through the application of appropriate management practices. 
This can be demonstrated in either of the following ways:
-	The essential management practices are consistently deployed over the applicable permanent grassland area each year
OR
-	Above and below ground carbon stocks shall increase progressively over a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Animal Health Planning  	Better health planning and management (develop a health management plan, improve hygiene &amp; supervision at parturition, improve maternal nutrition in late gestation to increase offspring survival, improve fertility management, selection for improving both methane and ammonia emission efficiency).	√		
Animal Feeding 	Feed additives: certain compounds, such as dietary fats, nitrate, 3-NOP, can reduce enteric CH4 emissions of ruminants. They need to be administered by mixed into the feed, and the dosage needs to be set accurately in order to avoid some potential negative health effects on the livestock. It is usually not feasible to apply these for the periods when the livestock is grazing. 	√		
	Precision and multi-phase feeding techniques, where the nutrient requirements of groups of animals (or individual animals) are targeted in feed formulation. This can reduce nitrogen excretion and subsequent N2O emissions from manure, and also increase feed efficiency in general (reducing the feed related upstream emissions). 	√		
	Feed imported to the farm must be sourced responsibly and must demonstrate that the production of feed did not take place in deforested areas with high carbon stock or high biodiversity value.  	√*	√*	
Manure Management	Cooling of liquid manure. CH4 emissions from liquid manure increase with temperature. The slurry can be stored at a lower (ambient) temperature by using animal houses where the manure is collected in an outside pit rather than in the house. 
Note: Bundle all manure storage measures with low emission spreading	√		
	Covering and sealing slurry and farm-yard manure storage to reduce gaseous losses of ammonia (and related indirect N2O) and also CH4 emissions. A wide choice of technological solutions is available from short lifetime plastic film covers to retrofitted or purpose built rigid covers. 	√		√
	Separating solids from slurry: via mechanical or chemical ways the liquid part (rich in N) of the slurry (and also digestate from AD) can be separated from the solid part (rich in phosphorous and volatile solids). 	√		
	Composting and applying solid manure	√	√	
	Slurry acidification is achieved by adding strong acids to the slurry to achieve a pH of 4.5-6.8 – this reduces CH4 and NH3 emissions considerably. There are three main types of technology based on the stage at which the acid is added to the slurry: in the livestock house, in the storage tank, or before field application. The slurry tank and the spreading equipment needs to be designed to withstand the acidic liquid, and precautions particularly while handling the strong acids are needed to minimize the risk of accidents. A better monitoring of the storage is also advisable to reduce the risk of slurry spillage to a minimum. 	√		
	Apply low-emission application technology for slurry and manure 	√	√	
Permanent grassland management 	Pasture renovation (when productivity declines, reseed the pasture) 	√	√	
	Remove animals from very wet fields to reduce compaction 	√		√
	Maintain permanent grassland  	√	√	√
	No ploughing of permanent grassland
	√	√	√
Soil management	No burning of arable stubble except where authority has granted an exemption for plant health reasons. 	√		
Energy use	Where energy emissions represent more than 20% of total emissions from livestock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Note: * benefits also delivered to other sectors, e.g. forest where deforestation has been avoided. 
</t>
  </si>
  <si>
    <t xml:space="preserve">1.	Demonstrate substantial avoidance or reduction of GHG emissions from livestock production (including animal management, storage and processing of manure and slurry, and management of permanent grasslands)  
2.	Maintain existing sinks and increase sequestration (up to saturation point) of carbon in permanent grassland.
Where livestock production does not include permanent grassland, only principle 1 applies. 
Permanent grassland is land used to grow grasses or other herbaceous forage, either naturally (self-seeded including 'rough grazing') or through cultivation (sown), and which is more than five years old. </t>
  </si>
  <si>
    <t>A1.4</t>
  </si>
  <si>
    <t>A2</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</si>
  <si>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farmland,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 </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</si>
  <si>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and with appropriate equipment and techniques to reduce risk and impacts of pesticide use on human health and the environment (e.g. water and air pollution) and the loss of excess nutrients. 
•	The use only of plant protection products with active substances that ensure high protection of human and animal health and the environment.  </t>
  </si>
  <si>
    <t xml:space="preserve">•	Activities should minimise raw material use per unit of output, including energy through increased resource use efficiency . 
•	Activities should minimise the loss of nutrients (in particular nitrogen and phosphate) leaching out from the production system into the environment.   
•	Activities should use residues and by-products  the production or harvesting of crops to reduce demand for primary resources, in line with good agricultural practice;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</si>
  <si>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</si>
  <si>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Furthermore, one opportunity for emissions reductions in the agriculture sector as a whole is to switch from higher emitting activities to lower emitting activities (for example, by reducing cattle numbers and increasing legume production as an alternative source of protein), with a corresponding consumption switch between agricultural commodities. These criteria and thresholds, which focus specifically on emissions within the perennial crop production activity, cannot address this type of mitigation action. 
The criteria and thresholds proposed therefore focus on ensuring that emissions are substantially reduced and removals substantially increased at the economic activity (NACE code) level.
There is significant potential to reduce emissions, maintain carbon sinks, and increase sequestration through good practices in perennial cropland management. Each of these needs to be addressed in order to ensure that agriculture as a whole delivers substantial mitigation and contributes its part to a net zero carbon economy. Doing so will ensure each instance of perennial cropland management maximises its contribution – this rationale drove the principles set out above. 
Approach taken to setting thresholds for this economic activity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for implementation would remain challenging given the heterogeneity across farms and farming practice. 
However, setting relative GHG thresholds (i.e. % change in gCO2e)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if the farm is already delivering significant mitigation. Therefore, it is harder for a farm that already performs relatively well to deliver an additional X% reduction in emissions than it is for a form that currently performs relatively poorly. Furthermore, to determine compliance with such a GHG threshold, GHG accounting at farm level is necessary. However, this is not yet mainstream, despite the existence of a range of tools and approaches. 
The proposals, therefore, allow for a different approach, namely the demonstration of the deployment of specific bundles of management practices, that are recognised as essential to delivering low carbon production in agriculture. This more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As such, it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(2014 figures). Mitigation potential therefore predominantly involves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respect of perennial cropland production, key sources of emissions are emissions associated with soil management and the application of fertilisers, and emissions embedded in post-harvest waste. 
Metrics and thresholds for this economic activity
On management practices that deliver substantial mitigation 
Rationale for the selection of practices: Scientific literature identifies a wide range of possible mitigation practices available in the agricultural sector to address the different emissions and opportunities for sequestration in perennial cropland management.  
For the purpose of establishing criteria and thresholds which identify when the economic activity of perennial cropland  delivers substantial mitigation,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These management practices have been demonstrated to improve soil health and soil productivity so as to secure agricultural yields and thus reduce the emission intensity of crop production – outcomes critical for the delivery of substantial mitigation - and/ or reduce the carbon intensity of agriculture, and also do not risk leakage effects. They also do not risk negative ancillary effects nor are in conflict with legislation in the EU. These practices deliver substantial mitigation with relatively high certainty across a range of biophysical and farming conditions.
Scientific literature provides insights on mitigation potential on categories of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perennial cropland management to deliver substantial mitigation at farm level.  
The table below indicates the management practices selected as the bundle of essential practices that, deployed collectively, should deliver substantial mitigation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is to raise awareness of where the main emission sources are on a farm holding, what opportunities exist to reduce those emissions and thus where greatest mitigation impact could be achieved, including through opportunities for carbon sinks, and thereby improve the targeting of mitigation action. In this spirit, no verification or audit of the assessment is required to fulfil this best practice requirement.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in 10 years-time and assess this against the target reduction. 
The threshold metric for emissions reduction is gCO2e, and not an emissions intensity metric such as gCO2e/ unit of production, as this enables the Taxonomy to be applied by those reducing emissions intensity (e.g. through energy or resource efficiency)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over 10 years for example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is therefore to require evidence of a positive direction of travel in terms of increasing carbon stocks, specifically, the progressive increase of carbon stocks over a 20-year period. A 20 year period for C stock saturation maintenance is proposed in line with the IPCC 20 year soil C saturation period. Where the (remaining) lifecycle of the crop production being financed is less than 20 years,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</si>
  <si>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Thresholds and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perennial crop production area each year 
OR
-	Reduction in GHG emissions (gCO2e) in line with the following trajectory 
For example, a 20% reduction in GHG emissions would be required by 2030 compared to emissions in 2020, and a 30% emissions reduction would be required by 2040 compared to 2020 
2)	Maintain and increase existing carbon stocks for a period equal to or greater than 20 years through the application of appropriate management practices. 
This can be demonstrated in either of the following ways:
-	The essential management practices^ are deployed consistently over the applicable perennial crop area each year
OR
-	Above and below ground carbon stocks (tC/ha) to be increased progressively over a minimum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
d)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Where the (remaining) lifecycle of the crop production being financed is less than 20 years, to show broad compliance with the requirement for carbon stocks to increase progressively over a 20 year period,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Crop choice and cover (to increase carbon sequestration in soil, reduce fertilizer need, and N20 emissions)	Sowing of cover/catch crops using a locally appropriate species mixture with at least 1 legume and reducing bare soil to the point of having a living plant coverage index of at least 75% at farm level per year.	√	√	√
Soil management (in order to prevent soil erosion and carbon losses from soils)	Prevent soil compaction (frequency and timing of field operations should be planned to avoid traffic on wet soil; tillage operation should be avoided or strongly reduced on wet soils; stock density should be reduced to avoid compaction, especially on wet soils).  	√		√
	Management of carbon-rich soils    
•	Avoiding deep ploughing on carbon-rich soils 
•	Avoiding row crops  
•	Maintaining a shallower water table – peat
•	Maintaining a shallower water table – arable	√		√
	Avoid water logging and compaction where land is drained	√		
	Maintain permanent grassland 	√	√	√
	No burning of arable stubble except where authority has granted an exemption for plant health reasons.  	√		
Nutrient management (in order to reduce N20 emissions)	Nutrient management plan to optimize fertilization and improve nitrogen use efficiency.  The plan should be based on soil testing, estimating of crops nutrient requirements, recording of nutrient applications, considering field characteristics and soil type, estimating soil nitrogen supply, and where applicable analysis of manure nutrient content prior to application. 
In addition, it is required that a low emission N-application technology is used (e.g. slurry injection, incorporating manure in the soil within 2 hours of spreading) and fertilizer spreaders which have low coefficient of variation (synthetic fertilizer and farmyard manure (e.g. placing N in the soil via injection), combined with calibration of spreaders. 	√	√	√
Structural elements with mitigation benefit (in order to increase C sequestration)	Conversion of low productivity land (e.g. along field edges) into woodland to increase C sequestration and protect against soil erosion 		√	√
Waste management	Minimize post-harvest loss 	√		
Energy use	Where energy emissions represent greater than 20% of total emissions from non-perennial crop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t>
  </si>
  <si>
    <t xml:space="preserve">Both of the principles set out here must be fulfilled:
1.	Demonstrate substantial avoidance or reduction of GHG emissions from production and related practices; and
2.	Maintain existing sinks and increase sequestration (up to saturation point) in above- and below-ground carbon stocks. </t>
  </si>
  <si>
    <t>A1.1</t>
  </si>
  <si>
    <t xml:space="preserve">A1 </t>
  </si>
  <si>
    <t>•	Activities ensure the protection of soils, particularly over winter, to prevent erosion and run-off into water courses/bodies and to maintain soil organic matter.  
•	Activities do not lead to the conversion, fragmentation or unsustainable intensification of high-nature-value 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</si>
  <si>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</si>
  <si>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A1.2</t>
  </si>
  <si>
    <t>General reference to legislation</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</si>
  <si>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</si>
  <si>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Sustainable Use of Pesticides Directive (Directive 2009/128/EC) </t>
  </si>
  <si>
    <t>•	Minimise the use of pesticides and favour alternative approaches or techniques, such as non-chemical alternatives to pesticides, in line with the Directive 2009/128/EC on the sustainable use of pesticides. With exception of occasions that this is needed to control pest and diseases outbreaks. Adapt the use of fertilizers to what is needed to prevent leeching of nutrients to waters.
•	Take well documented and verifiable measures to avoid the use of active ingredients that are listed in the Stockholm Convention, the Rotterdam Convention, the Montreal Protocol on Substances that Deplete the Ozone Layer, or that are listed as classification Ia or Ib in the WHO recommended Classification of Pesticides by Hazard;
•	Prevent pollution of water and soil in the forest concerned and undertake clean up measures when it does happen.</t>
  </si>
  <si>
    <t>Key environmental aspects span across all other five objectives and are summarized as follows:
•	ability of forests to adapt to a changing climate;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</si>
  <si>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 xml:space="preserve">Given the objectives of the Taxonomy, conservation finance should be enabled within the forest sector and conservation forest – which may have no productive value – recognised for their carbon sink role. It is therefore proposed that conservation forests are recognised in the Taxonomy, provided they can demonstrate maintenance of high carbon stocks in multiple pools and overall improvement in the forest carbon sink.
Conservation forests are that in which the ‘primary designated management objective’ (FAO FRA definition) is that of conservation. Specifically, those forests where the management objectives are ‘conservation of biodiversity’ or ‘social services’ based on the FAO FRA definitions .
Box 2: FAO FRA definitions relating to conservation forests
1.	PRIMARY DESIGNATED MANAGEMENT OBJECTIVE: The primary designated management objective assigned to a management unit. Explanatory notes:
a.	In order to be considered primary, the management objective should be significantly more important than other management objectives.
b.	Primary management objectives are exclusive and area reported under one primary management objective should not be reported for any other primary management objectives.
c.	Nation-wide general management objectives established in national legislation or policies (such as e.g. “all forest land should be managed for production, conservation and social purposes”) should not be considered as management objectives in this context.
2.	CONSERVATION OF BIODIVERSITY: Forest where the management objective is conservation of biological diversity. Includes but is not limited to areas designated for biodiversity conservation within the protected areas. Explanatory note: 
a.	Includes wildlife reserves, High Conservation Values, key habitats and forest designated or managed for wildlife habitat protection.
3.	SOCIAL SERVICES: Forest where the management objective is social services. Explanatory notes:
a.	Includes services such as: recreation, tourism, education, research and/or conservation of cultural/spiritual sites.
b.	Excludes areas for subsistence collection of wood and/or non-wood forest products.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Conservation forestry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‘conservation forest’ to ‘existing forest management’ if the objectives of the forest management change; or to ‘restoration/rehabilitation’ or ‘reforestation’ should there be the loss of forest from force majeure.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qualitative and quantitative mitigation criteria to ensure a measured baseline for progress towards substantial mitigation; and demonstration that this mitigation is cumulative (increasing) and permanent. All three  criteria are required to demonstrate sustainable and substantial mitigation. Specifically, they are:
•	Criterion 1: Compliance with Sustainable Forest Management (SFM) requirements in order to ensure forest carbon stocks are retained whilst supporting forest conservation.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For conservation forests, only the management activities listed under Category C in Annex F2 are required. 
•	Criterion 2: The establishment of a verified GHG balance baseline, based on growth-yield curves in order to demonstrate that the forest carbon sink continues to be maintained or increased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Criterion 3: The demonstration of permanence and steady progress with respect to criterion 1 as reported through a forest conservation plan (or equivalent instruments) at 10-year intervals, to be subsequently reviewed by an independent third-party certifier and/or competent authorities. 
•	Sequestration levels shall be reported at a minimum every 10 years, and performance shall be demonstrated over the duration of the investment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Considering the impact of climate conditions and changing environments the Taxonomy includes a clause for force majeure that states that underperformance resulting from natural disturbance can be excluded from impacting on the achievement of the thresholds - and will not result in non-compliance with the Taxonomy criteria.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</si>
  <si>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conservation plan that shall be reviewed by an independent third-party certifier and/or competent authorities (as described in Criteria 3). The primary management objective of the forest should continue to be conservation – otherwise the forest will be subject to different NACE metrics and thresholds.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above carbon baseline over time. Changes in carbon stocks should be disclosed based on growth yield curves in 10-year intervals through a forest conservation plan (or equivalent instrument ) that shall be reviewed by an independent third-party certifier and/or competent authorities (as described in Criteria 2) .</t>
  </si>
  <si>
    <t>Conservation forests shall maintain or increase carbon sinks of above and below ground carbon.
All the Criteria are additive and shall apply together:
•	Criterion 1: Mandatory application of the following Sustainable Forest Management (SFM) requirements:
o	Develop and implement a forest conservation plan that identifies the conservation objectives of the site and the necessary conservation measures. These shall include practices that maintain or increase existing carbon stocks, considering the non-exhaustive list of examples practices under Category C in Annex F2. These should allow for application of other similar approaches, that recognise local specificities and conditions, while maintaining or improving soil quality, and biodiversity in line with conservation objectives;
o	Do not convert high carbon stock land (i.e. primary forest, peatlands, wetlands, and grasslands) which has this status in or after January 2008;
o	Harvesting carried out in line with the conservation plan should be undertaken in compliance with the  laws in the country of origin ;
o	Any harvested forest should be regenerated after harvesting and in line with the forest conservation plan.
•	Criterion 2: Establish a verified baseline GHG balance of relevant carbon pools at the beginning of the investment;
•	Criterion 3: Demonstrate continued maintenance and increase of carbon sinks from above-ground carbon over time, supported by and disclosed through a forest conservation plan (or equivalent) at 10-year intervals, that shall be reviewed by an independent third-party certifier and/or competent authorities.</t>
  </si>
  <si>
    <t>That in which the ‘primary designated management objective’ (FAO FRA definition) is that of conservation. Specifically, those forests where the management objectives are ‘conservation of biodiversity’ or ‘social services’ based on the FAO FRA definitions .</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</si>
  <si>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</si>
  <si>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A substantial portion of forestry activities will fall under the bracket of existing forest management. It is therefore proposed that existing forest management is recognized in the Taxonomy, provided it can demonstrate maintenance of high carbon stocks in multiple pools and overall improvement in the forest carbon sink.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sustainable management of forests can deliver substantial mitigation through:
•	An increase or maintenance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A description of state of play is required every 10 years to ensure steady and overall progress is aimed for and achieved. That aligns with management cycles time horizons performed in the EU as well as National Forest Inventories, performed on a 10-year basis.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Harvesting practices, such as thinning, removals, final fellings, etc. will temporarily reduce the carbon stock and the potential to sequester carbon. However, such forest management activities should be eligible under Taxonomy, as long as SFM practices are in place; and that carbon sinks of above and below ground carbon are maintained or  increased, over the rotation period of the forest; or where selective removal of trees is required as part of the forest conservation plan. The rotation period is here defined as the time from seeding, planting or natural regeneration through to the point of harvest.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</si>
  <si>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relative to the carbon baseline over the rotation period of the forest . Changes in carbon stocks should be disclosed based on growth yield curves in 10-year intervals  through a forest management plan (or equivalent instrument) that shall be reviewed by an independent third-party certifier and/or competent authorities (as described in Criteria 3) .</t>
  </si>
  <si>
    <t>Existing forest management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maintain or increase of carbon sinks from above and below-ground carbon over time, supported by and disclosed through a forest management plan (or equivalent) at 10-year intervals, that shall be reviewed by an independent third-party certifier and/or competent authorities.</t>
  </si>
  <si>
    <t>The Taxonomy defines forest management as management of the land which is reported as forest, in accordance with the Sustainable Forest Management principles. SFM is further defined by Forest Europe as: 'sustainable forest management' means using forests and forest land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</si>
  <si>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Reforestation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reforestation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</si>
  <si>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</si>
  <si>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Reforestation shall increase overall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stock from above and below-ground carbon over time, supported by and disclosed through a forest management plan (or equivalent) at 10-year intervals, that shall be reviewed by an independent third-party certifier and/or competent authorities.</t>
  </si>
  <si>
    <t>Reforestation is defined as the re-establishment of forest through planting and/or deliberate seeding on land classified as forest. It implies no change of land use, includes planting/seeding of temporarily un-stocked forest areas as well as planting/seeding of areas with forest cover. It includes coppice from trees that were originally planted or seeded . The FAO FRA definition of reforestation excludes natural regeneration. However, the Taxonomy recognises the importance of natural regeneration to the increased carbon sink and stock potential provided by forests in general. It is therefore included explicitly within this context in line with the FAO FRA definition of naturally regenerating forest . 
In the context of the Taxonomy, the category ‘reforestation’ applies in cases following extreme events (wind throws, fires etc.), and not as part of normal, legally binding obligation to reforest after harvesting.</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</si>
  <si>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forest restoration and forest rehabilitation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the rotation period of the forest for restoration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objectives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</si>
  <si>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the rotation period of the forest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</si>
  <si>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Restoration &amp; Rehabilitation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rehabilitation and restoration activity;
•	Criterion 3: Demonstrate continued compliance with the Sustainable Forest Management requirements and increase of carbon from above and below-ground carbon over time, supported by and disclosed through a forest management plan (or equivalent) at 10-year intervals, that shall be reviewed by an independent third-party certifier and/or competent authorities.</t>
  </si>
  <si>
    <t xml:space="preserve">The Taxonomy defines rehabilitation/restoration as any intentional activity that initiates or accelerates the recovery of an ecosystem from a degraded state .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</si>
  <si>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Afforestation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afforestation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and established agreements.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</si>
  <si>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disclosed at 10-year intervals through a forest management plan (or equivalent)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</si>
  <si>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Afforestation shall increase carbon sinks of above and below ground carbon in comparison to a counterfactual with no conversion to forest.
All the Criteria are additive and shall apply together:
•	Criterion 1: Mandatory application of the following Sustainable Forest Management (SFM) requirements:
o	Identify and apply forest management practices that increase existing carbon stocks,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sinks from above and below-ground carbon over time, supported by and disclosed through a forest management plan (or equivalent) at 10-year intervals, that shall be reviewed by an independent third-party certifier and/or competent authorities.</t>
  </si>
  <si>
    <t>Afforestation is defined as the establishment of forest through planting and/or deliberate seeding on land that, until then, was under a different land use, implies a transformation of land use from non-forest to forest .</t>
  </si>
  <si>
    <t>Relevant regulation</t>
  </si>
  <si>
    <t>Ecosystems DNSH: based on EU regulation?</t>
  </si>
  <si>
    <t>Ecosystems</t>
  </si>
  <si>
    <t xml:space="preserve">Pollution DNSH: based on legislation? </t>
  </si>
  <si>
    <t>Pollution</t>
  </si>
  <si>
    <t>Circular Economy DNSH: based on legislation?</t>
  </si>
  <si>
    <t>Circular Economy</t>
  </si>
  <si>
    <t>Water DNSH: based on legislation?</t>
  </si>
  <si>
    <t>Adaptation</t>
  </si>
  <si>
    <t>Summary</t>
  </si>
  <si>
    <t>Rationale</t>
  </si>
  <si>
    <t>Metric &amp; Threshold</t>
  </si>
  <si>
    <t>Principle</t>
  </si>
  <si>
    <t>Level 4</t>
  </si>
  <si>
    <t>Level 3</t>
  </si>
  <si>
    <t>Level 2</t>
  </si>
  <si>
    <t xml:space="preserve">NACE Macro-Sector </t>
  </si>
  <si>
    <t>Do no significant harm assessment</t>
  </si>
  <si>
    <t>Mitigation criteria</t>
  </si>
  <si>
    <t/>
  </si>
  <si>
    <t>The measures adopted to improve the resilience of the building must not increase the rates of operational carbon emissions of the building. Exceptions are allowed if it can be demonstrated that increase in emissions is necessary to carry out the measures, and there is a positive trade-off.
To avoid lock-in and undermining the climate mitigation objective, the construction of new buildings designed for the purpose of extraction, storage, transportation or manufacture of fossil fuels is not eligible for the Taxonomy.</t>
  </si>
  <si>
    <t>The main potential for significant harm to the other environmental objectives associated with the renovation of existing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</si>
  <si>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 xml:space="preserve">Depending on the primary objective of the activity, refer to:
	Screening criteria for adapted activities 
	Screening criteria for an activity enabling adaptation 
Users of the Taxonomy should identify and explain which criteria they are responding to. </t>
  </si>
  <si>
    <t>General statement</t>
  </si>
  <si>
    <t>Yes</t>
  </si>
  <si>
    <t xml:space="preserve">The building must comply with all applicable mandatory national/regional regulations regarding energy and carbon performance.
To avoid lock-in and undermining the climate mitigation objective, the construction of new buildings designed for the purpose of extraction, storage, transportation or manufacture of fossil fuels is not eligible for the Taxonomy. </t>
  </si>
  <si>
    <t>The main potential for significant harm to the other environmental objectives associated with the construction of new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from forests that are not sustainably managed.</t>
  </si>
  <si>
    <t>Infrastructure dedicated to the transport and storage of fossil fuels are ineligible.</t>
  </si>
  <si>
    <t xml:space="preserve">The main potential significant harm to other environmental objectives from water infrastructure activities are attributed to the alteration of hydromorphology due to dredging, maintenance activities and construction of new infrastructures and waterways, as well as impact on biodiversity and ecosystems from such activities. </t>
  </si>
  <si>
    <t>Heavy Duty CO2 regulation</t>
  </si>
  <si>
    <t xml:space="preserve">Fleets dedicated to the transport of fossil fuels are ineligible
and
Trains are ineligible if direct emissions per tkm (gCO2 e/ tkm) exceed the average reference CO2 emissions of HDVs as defined for the Heavy Duty CO2 Regulation. </t>
  </si>
  <si>
    <t>Emissions performance threshold of 95g CO2 e /pkm should not be exceeded.</t>
  </si>
  <si>
    <t xml:space="preserve">Emissions performance threshold of 95g CO2 e /pkm should not be exceeded. </t>
  </si>
  <si>
    <t xml:space="preserve">Fleets dedicated to the transport of fossil fuels are ineligible
and 
Heavy-duty vehicles with specific direct CO2 emissions (gCO2/ km) of exceeding the reference CO2 emissions of all vehicles in the same sub-group are ineligible. </t>
  </si>
  <si>
    <t>Emissions performance threshold of 95g CO2/km (passenger cars) and 147g CO2/km (light commercial vehicles) should not be exceeded.</t>
  </si>
  <si>
    <r>
      <t>Emissions performance threshold of 95g CO</t>
    </r>
    <r>
      <rPr>
        <vertAlign val="subscript"/>
        <sz val="10"/>
        <color theme="1"/>
        <rFont val="Arial"/>
        <family val="2"/>
      </rPr>
      <t>2</t>
    </r>
    <r>
      <rPr>
        <sz val="10"/>
        <color theme="1"/>
        <rFont val="Arial"/>
        <family val="2"/>
      </rPr>
      <t xml:space="preserve">e/pkm should not be exceeded. </t>
    </r>
  </si>
  <si>
    <t>Fleets dedicated to the transport of fossil fuels are ineligible
and
Trains are ineligible if direct emissions per tkm (gCO2 e/ tkm) exceed the average reference CO2 emissions of HDVs as defined for the Heavy Duty CO2 Regulation</t>
  </si>
  <si>
    <t>Leakage factor of 1% of emissions on the basis that leakage of supposedly stored CO2 is significantly harmful.</t>
  </si>
  <si>
    <t>Methane emissions from the landfill and leakages from the landfill gas collection and utilization facilities are controlled by a monitoring plan.</t>
  </si>
  <si>
    <t>The main potential significant harm linked to this activity is related to the emissions resulting from the energetic utilization of landfill gas, such as sulphur dioxide, nitrous oxide and particulates;
Methane leakage which may offset the climate mitigation benefit of the landfill gas which is captured and utilized;
Compliance with relevant EU and national law as well as consistency with national, regional or local waste management strategies and plans is a minimum requirement.</t>
  </si>
  <si>
    <t>The activity produces secondary raw materials suitable for substitution of virgin materials in production processes.</t>
  </si>
  <si>
    <t>The main potential significant harm linked to this activity is related to the effectiveness of the material recovery as net GHG emission reductions can only be reached if a significant share of the collected non-hazardous waste is converted into secondary raw materials.
Compliance with relevant EU and respective national law as well as consistency with national, regional or local waste management strategies and plans is a minimum requirement.</t>
  </si>
  <si>
    <t>Methane leakages from relevant facilities (e.g. for biogas production and storage, energy generation, digestate storage) is controlled by a monitoring plan.</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</si>
  <si>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 management strategies and plans is a minimum requirement.</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</si>
  <si>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wastewater management strategies and plans is a minimum requirement.</t>
  </si>
  <si>
    <t>Anaerobic digestion of sewage sludge</t>
  </si>
  <si>
    <t>The main potential significant harm linked to this activity is related to:
•	emissions to water from wastewater treatment;
•	Combined sewer overflow in case of heavy rainfall;
•	Sewage sludge treatment. 
Compliance with relevant EU and respective national law as well as consistency with national, regional or local wastewater management strategies and plans is a minimum requirement.</t>
  </si>
  <si>
    <t>The main potential significant harm linked to this activity is related to water abstraction. 
Compliance with relevant EU and respective national law as well as consistency with national, regional or local water management strategies and plans is a minimum requirement.</t>
  </si>
  <si>
    <t>Key environmental aspects to be considered for the production of heat/cool using waste heat are generally moderate and should mostly be covered by considerations at the heat / cool source.</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</si>
  <si>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</si>
  <si>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t>
  </si>
  <si>
    <t xml:space="preserve">Production of Heat/Cool from Gas (not exclusive to natural gas) </t>
  </si>
  <si>
    <t xml:space="preserve">Cogeneration of Heat/Cool and Power from Gas (not exclusive to natural gas) </t>
  </si>
  <si>
    <t>The direct greenhouse gas emissions of the activity are lower or equal to 262 gCO2e/KWh in the EU or to the regional average lifecycle emission intensity of electricity generation in other world regions.
This approach ensures translation of the threshold used for electricity to thermal activity to keep consistency in the emissions performance.</t>
  </si>
  <si>
    <t>No increase in emissions</t>
  </si>
  <si>
    <t>Performance is consistent with Annex IX of Directive (EU) 2018/2001. There are no additional Taxonomy feedstock activity constraints.</t>
  </si>
  <si>
    <t>Direct connections to generation units shall be below the average emission intensity of all electricity generation facilities in the region</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</si>
  <si>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</si>
  <si>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
If adaptation investments are made, climate change mitigation criteria are relevant.</t>
  </si>
  <si>
    <t>The main environmental impacts associated with hydropower installations are:
•	Emissions to water and generation of waste during construction;
•	Impacts on biodiversity associated with changes to habitat, to hydrological and hydrogeological regimes, water chemistry, and interference with species migration pathways as a result of the establishment of the installation and its operation;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</si>
  <si>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</si>
  <si>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 xml:space="preserve">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 </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</si>
  <si>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</si>
  <si>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The main potential significant harm to the environment from the production of nitric acid or ammonia production is associated with: 
•	Climate mitigation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</si>
  <si>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The main potential significant harm to the environment from the production of other organic chemicals is associated with: 
•	Climate mitigation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</si>
  <si>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</si>
  <si>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Manufacture of chlorine 
The main potential significant harm to other environmental objectives from the manufacture of chlorine is associated with:
•	climate mitigation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</si>
  <si>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Manufacture of disodium carbonate (soda ash)  
The main potential significant harm to other environmental objectives from the manufacture of soda ash is associated with:
•	Climate mitigation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</si>
  <si>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Manufacture of carbon black 
The main potential significant harm to other environmental objectives from the manufacture of carbon black is associated with:
•	climate mitigation
•	polluting emissions to air, especially volatile organic compounds (VOC) and dust;
•	the use of water in water stressed areas for cooling purposes; and
•	the generation of wastes.</t>
  </si>
  <si>
    <t>The main potential significant harm to other environmental objectives from the manufacture of hydrogen is, in practical terms, inseparable from the potential for significant harm created by the hydrocarbon refining activity more generally and is associated with: 
•	Climate mitigation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</si>
  <si>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The main potential significant harm to other environmental objectives from iron and steel production is associated with:
•	Climate mitigation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</si>
  <si>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 xml:space="preserve">The main potential significant harm to other environmental objectives from the manufacture of aluminium is associated with:
•	Climate mitigation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t>
  </si>
  <si>
    <t>The main potential significant harm to other environmental objectives from cement manufacturing is associated with: 
•	Climate mitigation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</si>
  <si>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The main potential significant harm to other environmental objectives from the manufacture of low carbon technologies is associated with: 
•	Climate mitigation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</si>
  <si>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	No bare soil in most sensitive period to prevent erosion and loss of soils. </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</si>
  <si>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</si>
  <si>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non-perennial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</si>
  <si>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</si>
  <si>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</si>
  <si>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Renewable Energy Directive (EU/2018/2001)</t>
  </si>
  <si>
    <t xml:space="preserve">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o	Not undermine the long-term ability of the forests to sequester carbon
o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</si>
  <si>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</si>
  <si>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</si>
  <si>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</si>
  <si>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</si>
  <si>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</si>
  <si>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</si>
  <si>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 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t>
  </si>
  <si>
    <t>Pollution DNSH: based on EU regulation?</t>
  </si>
  <si>
    <t>Circular Economy DNSH: based on EU regulation?</t>
  </si>
  <si>
    <t>Water DNSH: based on regulation?</t>
  </si>
  <si>
    <t>References regulation/</t>
  </si>
  <si>
    <t>Mitigation</t>
  </si>
  <si>
    <t>Technical Screening Criteria</t>
  </si>
  <si>
    <t>Adaptation criteria</t>
  </si>
  <si>
    <t>NACE Macro Sector</t>
  </si>
  <si>
    <t>OVERLAP CHECK</t>
  </si>
  <si>
    <t>ENERGY</t>
  </si>
  <si>
    <t>POLLUTION, WASTE &amp; WATER</t>
  </si>
  <si>
    <t>TRANSPORTATION</t>
  </si>
  <si>
    <t>BUILDINGS</t>
  </si>
  <si>
    <t>Any other comment:</t>
  </si>
  <si>
    <t>Please comment how you have determined carbon removal instruments:</t>
  </si>
  <si>
    <t>Please state the data source and critera applied for assessment for Infrastructure and Private Equity (EU Taxonomy, Internal Standard, eg. for forestry PEFC or FSC label, other):</t>
  </si>
  <si>
    <r>
      <t xml:space="preserve">* </t>
    </r>
    <r>
      <rPr>
        <b/>
        <sz val="11"/>
        <color theme="1"/>
        <rFont val="Calibri"/>
        <family val="2"/>
        <scheme val="minor"/>
      </rPr>
      <t xml:space="preserve">Definition: Climate Solution investments: 
</t>
    </r>
    <r>
      <rPr>
        <sz val="11"/>
        <color theme="1"/>
        <rFont val="Calibri"/>
        <family val="2"/>
        <scheme val="minor"/>
      </rPr>
      <t>Investments in economic activities considering to contribute substantially to climate change mitigation (solutions substantially reducing greenhouse gases by avoiding emissions and/or by sequestering carbon dioxide already in the atmosphere), or climate change adaptation (where that activity substantially contributes to enhancing adaptative capacity, strengthening resilience and reducing vulnerability to climate change). Economic activities making a substantial contribution to the first two objectives (climate change mitigation or adaptation) must be assessed to ensure they do not cause significant harm to all remaining environmental or social objectives.</t>
    </r>
  </si>
  <si>
    <t>Total</t>
  </si>
  <si>
    <t>In case a sector split is not possible please add the total per asset class</t>
  </si>
  <si>
    <t>if AuM is available (based on EU taxonomy criteria, ESG rating or any other data source)</t>
  </si>
  <si>
    <t>to be filled in case invested based on principles like EU taxonomy, green bonds standards or own assessment in line with global standards</t>
  </si>
  <si>
    <t>Colour Codes:</t>
  </si>
  <si>
    <t>Infrastructure</t>
  </si>
  <si>
    <t>Real Estate</t>
  </si>
  <si>
    <t>Forestry</t>
  </si>
  <si>
    <t>Energy Efficiency Improvement</t>
  </si>
  <si>
    <t>Green transportation</t>
  </si>
  <si>
    <t>Clean energy</t>
  </si>
  <si>
    <t>Ecological protection and construction</t>
  </si>
  <si>
    <t>People's Bank of China Green Bond Endorsed Project Catalogue</t>
  </si>
  <si>
    <t>MSCI Internal Taxonomy</t>
  </si>
  <si>
    <t>Alternative Energy - Maximum Percentage of Revenue</t>
  </si>
  <si>
    <t>The recent-year percentage of revenue, or maximum estimated percent, a company has derived from products, services, or infrastructure projects supporting the development or delivery of renewable energy and alternative fuels.</t>
  </si>
  <si>
    <t>Renewable Power Generation - Maximum Percentage of Revenue</t>
  </si>
  <si>
    <t>The recent-year percentage of revenue, or maximum estimated percent, a company has derived from the generation of renewable energy (solar, wind, small hydro, wave tidal, geothermal and waste to energy).</t>
  </si>
  <si>
    <t>Energy Efficiency - Maximum Percentage of Revenue</t>
  </si>
  <si>
    <t>The recent-year percentage of revenue, or maximum estimated percent, a company has derived from products, services, infrastructure, or technologies that proactively address the growing global demand for energy while minimizing impacts to the environment.</t>
  </si>
  <si>
    <t>Pollution Prevention - Maximum Percentage of Revenue</t>
  </si>
  <si>
    <t>The recent-year percentage of revenue, or maximum estimated percent, a company has derived from products, services, or projects that support pollution prevention, waste minimization, or recycling as a means of alleviating the burden of unsustainable waste generation.</t>
  </si>
  <si>
    <t>Sustainable Water - Maximum Percentage of Revenue</t>
  </si>
  <si>
    <t>The recent-year percentage of revenue, or maximum estimated percent, a company has derived from products, services, and projects that attempt to resolve water scarcity and water quality issues, including minimizing and monitoring current water use and demand increases, improving the quality of water supply, and improving the availability and reliability of water.</t>
  </si>
  <si>
    <t>Waste to Energy - Maximum Percentage of Revenue</t>
  </si>
  <si>
    <t>The recent-year percentage of revenue, or maximum estimated percent, a company has derived from waste to energy power.</t>
  </si>
  <si>
    <t>Waste Treatment Solutions - Maximum Percentage of Revenue</t>
  </si>
  <si>
    <t>The recent-year percentage of revenue, or maximum estimated percent, a company has derived from hazardous waste treatment.</t>
  </si>
  <si>
    <t>Natural Capital - Maximum Percentage of Revenue</t>
  </si>
  <si>
    <t>This field represents the total of all revenues derived from any of the natural capital environment impact themes including sustainable water, pollution prevention or sustainable agriculture.</t>
  </si>
  <si>
    <t>Clean Transport Infrastructure Solutions - Maximum Percentage of Revenue</t>
  </si>
  <si>
    <t>The recent-year percentage of revenue, or maximum estimated percent, a company has derived from clean transport infrastructure like electrified mass rapid transit.</t>
  </si>
  <si>
    <t>Industrial Automation Solutions - Maximum Percentage of Revenue</t>
  </si>
  <si>
    <t>The recent-year percentage of revenue, or maximum estimated percent, a company has derived from energy-efficient industrial automation.</t>
  </si>
  <si>
    <t>Climate Change - Maximum Percentage of Revenue</t>
  </si>
  <si>
    <t>This field represents the total of all revenues derived from any of the climate change environment impact themes including alternative energy, energy efficiency or green building.</t>
  </si>
  <si>
    <t>IT Optimization Svcs &amp; Infrastructure Solutions - Maximum Percentage of Revenue</t>
  </si>
  <si>
    <t>The recent-year percentage of revenue, or maximum estimated percent, a company has derived from IT optimization services &amp; infrastructure, like virtualization, data center optimization, cloud platform enablement and other similar technology.</t>
  </si>
  <si>
    <t>AuM Counted as Solution</t>
  </si>
  <si>
    <t>Definition of Metrics</t>
  </si>
  <si>
    <t>∑{(Rev metric value for company) * (Investment in company)}</t>
  </si>
  <si>
    <t>MSCI Metrics Used</t>
  </si>
  <si>
    <t>Green Building - Maximum Percentage of Revenue</t>
  </si>
  <si>
    <t>The recent-year percentage of revenue, or maximum estimated percent, a company has derived from design, construction, redevelopment, retrofitting, or acquisition of ‘green’ certified properties – subject to local green building criteria.</t>
  </si>
  <si>
    <t>Pollution, Waste &amp; Water</t>
  </si>
  <si>
    <t>Transportation</t>
  </si>
  <si>
    <r>
      <t xml:space="preserve">Certified "Green" Investments / incl. climate resilient bonds </t>
    </r>
    <r>
      <rPr>
        <sz val="10"/>
        <color theme="1"/>
        <rFont val="Calibri"/>
        <family val="2"/>
        <scheme val="minor"/>
      </rPr>
      <t>(pls. explain in line 30)</t>
    </r>
  </si>
  <si>
    <r>
      <t xml:space="preserve">Transition Investments (bonds, infrastructure) </t>
    </r>
    <r>
      <rPr>
        <sz val="10"/>
        <color theme="1"/>
        <rFont val="Calibri"/>
        <family val="2"/>
        <scheme val="minor"/>
      </rPr>
      <t>(pls. explain in line 42)</t>
    </r>
  </si>
  <si>
    <r>
      <t xml:space="preserve">Carbon Removal Instruments 
in CO2e reduced </t>
    </r>
    <r>
      <rPr>
        <sz val="10"/>
        <color theme="1"/>
        <rFont val="Calibri"/>
        <family val="2"/>
        <scheme val="minor"/>
      </rPr>
      <t>(pls. explain in line 45)</t>
    </r>
  </si>
  <si>
    <t>HIGH LEVEL CATEGORY</t>
  </si>
  <si>
    <t>Please state the data source and critera applied for assessment for the Green Bonds/Green Mortgages (eg. ICMA Green Bond Principles, EU Green Bond Standards,  Climate Bond Initiative Standard, Internal Standard, other):</t>
  </si>
  <si>
    <t>Please state the data source and critera for assessment for the Listed Equity and Corporate Bonds (***) (eg. MSCI ESG score, EU taxonomy, other):</t>
  </si>
  <si>
    <t>Please state the data source and critera applied for assessment for Real Estate (Green buildings eg. EU taxonomy, in line with CRREM,.. building certificates can only be applied if an energy efficiency standard is met):</t>
  </si>
  <si>
    <t>Please state how you assessed transition investments (eg. Climate Bond Initiative - Transitioning Principles):</t>
  </si>
  <si>
    <t>Manufacturing</t>
  </si>
  <si>
    <t>A</t>
  </si>
  <si>
    <t>Agriculture, Forestry and Fishing</t>
  </si>
  <si>
    <t>B</t>
  </si>
  <si>
    <t>Mining and Quarrying</t>
  </si>
  <si>
    <t>C</t>
  </si>
  <si>
    <t>D</t>
  </si>
  <si>
    <t>Electricity, Gas, Steam and Air Conditioning Supply</t>
  </si>
  <si>
    <t>E</t>
  </si>
  <si>
    <t>Water Supply; Sewerage, Waste Management and Remediation Activities</t>
  </si>
  <si>
    <t>F</t>
  </si>
  <si>
    <t>Construction</t>
  </si>
  <si>
    <t>G</t>
  </si>
  <si>
    <t>Wholesale and Retail Trade; Repair of Motor Vehicles and Motorcycles</t>
  </si>
  <si>
    <t>H</t>
  </si>
  <si>
    <t>Transportation and Storage</t>
  </si>
  <si>
    <t>I</t>
  </si>
  <si>
    <t>Accommodation and Food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</si>
  <si>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</si>
  <si>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</si>
  <si>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</si>
  <si>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</si>
  <si>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</si>
  <si>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</si>
  <si>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</si>
  <si>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</si>
  <si>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</si>
  <si>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</si>
  <si>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O</t>
  </si>
  <si>
    <t>Public Administration and Defence; Compulsory Social Security</t>
  </si>
  <si>
    <t>P</t>
  </si>
  <si>
    <t>Education</t>
  </si>
  <si>
    <t>Q</t>
  </si>
  <si>
    <t>Human Health and Social Work Activities</t>
  </si>
  <si>
    <t>R</t>
  </si>
  <si>
    <t>Arts, Entertainment and Recreation</t>
  </si>
  <si>
    <t>S</t>
  </si>
  <si>
    <t>Other Service Activities</t>
  </si>
  <si>
    <t>T</t>
  </si>
  <si>
    <t>Activities of Households as Employers; Undifferentiate Goods and Services Producing Activities of Households for Own Use</t>
  </si>
  <si>
    <t>U</t>
  </si>
  <si>
    <t>Activities of Extraterritorial Organisations and Bodies</t>
  </si>
  <si>
    <t xml:space="preserve">NACE Code </t>
  </si>
  <si>
    <t xml:space="preserve">NACE Name </t>
  </si>
  <si>
    <t xml:space="preserve">Growing of cereals (except rice), leguminous crops and oil seeds </t>
  </si>
  <si>
    <t xml:space="preserve">Growing of rice </t>
  </si>
  <si>
    <t xml:space="preserve">Growing of vegetables and melons, roots and tubers </t>
  </si>
  <si>
    <t xml:space="preserve">Growing of sugar cane </t>
  </si>
  <si>
    <t xml:space="preserve">Growing of tobacco </t>
  </si>
  <si>
    <t xml:space="preserve">Growing of fibre crops </t>
  </si>
  <si>
    <t xml:space="preserve">Growing of other non-perennial crops </t>
  </si>
  <si>
    <t xml:space="preserve">Growing of grapes </t>
  </si>
  <si>
    <t xml:space="preserve">Growing of tropical and subtropical fruits </t>
  </si>
  <si>
    <t xml:space="preserve">Growing of citrus fruits </t>
  </si>
  <si>
    <t xml:space="preserve">Growing of pome fruits and stone fruits </t>
  </si>
  <si>
    <t xml:space="preserve">Growing of other tree and bush fruits and nuts </t>
  </si>
  <si>
    <t xml:space="preserve">Growing of oleaginous fruits </t>
  </si>
  <si>
    <t xml:space="preserve">Growing of beverage crops </t>
  </si>
  <si>
    <t xml:space="preserve">Growing of spices, aromatic, drug and pharmaceutical crops </t>
  </si>
  <si>
    <t xml:space="preserve">Growing of other perennial crops </t>
  </si>
  <si>
    <t xml:space="preserve">Plant propagation </t>
  </si>
  <si>
    <t xml:space="preserve">Raising of dairy cattle </t>
  </si>
  <si>
    <t xml:space="preserve">Raising of other cattle and buffaloes </t>
  </si>
  <si>
    <t xml:space="preserve">Raising of horses and other equines </t>
  </si>
  <si>
    <t xml:space="preserve">Raising of camels and camelids </t>
  </si>
  <si>
    <t xml:space="preserve">Raising of sheep and goats </t>
  </si>
  <si>
    <t xml:space="preserve">Raising of swine/pigs </t>
  </si>
  <si>
    <t xml:space="preserve">Raising of poultry </t>
  </si>
  <si>
    <t xml:space="preserve">Raising of other animals </t>
  </si>
  <si>
    <t xml:space="preserve">Mixed farming </t>
  </si>
  <si>
    <t xml:space="preserve">Support activities for crop production </t>
  </si>
  <si>
    <t xml:space="preserve">Support activities for animal production </t>
  </si>
  <si>
    <t xml:space="preserve">Post-harvest crop activities </t>
  </si>
  <si>
    <t xml:space="preserve">Seed processing for propagation </t>
  </si>
  <si>
    <t xml:space="preserve">Hunting, trapping and related service activities </t>
  </si>
  <si>
    <t xml:space="preserve">Silviculture and other forestry activities </t>
  </si>
  <si>
    <t xml:space="preserve">Logging </t>
  </si>
  <si>
    <t xml:space="preserve">Gathering of wild growing non-wood products </t>
  </si>
  <si>
    <t xml:space="preserve">Support services to forestry </t>
  </si>
  <si>
    <t xml:space="preserve">Marine fishing </t>
  </si>
  <si>
    <t xml:space="preserve">Freshwater fishing </t>
  </si>
  <si>
    <t xml:space="preserve">Marine aquaculture </t>
  </si>
  <si>
    <t xml:space="preserve">Freshwater aquaculture </t>
  </si>
  <si>
    <t xml:space="preserve">Mining of hard coal </t>
  </si>
  <si>
    <t>Coal &amp; Consumable Fuels</t>
  </si>
  <si>
    <t xml:space="preserve">Mining of lignite </t>
  </si>
  <si>
    <t xml:space="preserve">Extraction of crude petroleum </t>
  </si>
  <si>
    <t xml:space="preserve">Extraction of natural gas </t>
  </si>
  <si>
    <t xml:space="preserve">Mining of iron ores </t>
  </si>
  <si>
    <t>Steel</t>
  </si>
  <si>
    <t xml:space="preserve">Mining of uranium and thorium ores </t>
  </si>
  <si>
    <t xml:space="preserve">Mining of other non-ferrous metal ores </t>
  </si>
  <si>
    <t xml:space="preserve">Quarrying of ornamental and building stone, limestone, gypsum, chalk and slate </t>
  </si>
  <si>
    <t xml:space="preserve">Operation of gravel and sand pits; mining of clays and kaolin </t>
  </si>
  <si>
    <t xml:space="preserve">Mining of chemical and fertiliser minerals </t>
  </si>
  <si>
    <t xml:space="preserve">Extraction of peat </t>
  </si>
  <si>
    <t xml:space="preserve">Extraction of salt </t>
  </si>
  <si>
    <t xml:space="preserve">Other mining and quarrying n.e.c. </t>
  </si>
  <si>
    <t xml:space="preserve">Support activities for petroleum and natural gas extraction </t>
  </si>
  <si>
    <t xml:space="preserve">Support activities for other mining and quarrying </t>
  </si>
  <si>
    <t xml:space="preserve">Processing and preserving of meat </t>
  </si>
  <si>
    <t xml:space="preserve">Processing and preserving of poultry meat </t>
  </si>
  <si>
    <t xml:space="preserve">Production of meat and poultry meat products </t>
  </si>
  <si>
    <t xml:space="preserve">Processing and preserving of fish, crustaceans and molluscs </t>
  </si>
  <si>
    <t xml:space="preserve">Processing and preserving of potatoes </t>
  </si>
  <si>
    <t xml:space="preserve">Manufacture of fruit and vegetable juice </t>
  </si>
  <si>
    <t xml:space="preserve">Other processing and preserving of fruit and vegetables </t>
  </si>
  <si>
    <t xml:space="preserve">Manufacture of oils and fats </t>
  </si>
  <si>
    <t xml:space="preserve">Manufacture of margarine and similar edible fats </t>
  </si>
  <si>
    <t xml:space="preserve">Operation of dairies and cheese making </t>
  </si>
  <si>
    <t xml:space="preserve">Manufacture of ice cream </t>
  </si>
  <si>
    <t xml:space="preserve">Manufacture of grain mill products </t>
  </si>
  <si>
    <t xml:space="preserve">Manufacture of starches and starch products </t>
  </si>
  <si>
    <t xml:space="preserve">Manufacture of bread; manufacture of fresh pastry goods and cakes </t>
  </si>
  <si>
    <t xml:space="preserve">Manufacture of rusks and biscuits; manufacture of preserved pastry goods and cakes </t>
  </si>
  <si>
    <t xml:space="preserve">Manufacture of macaroni, noodles, couscous and similar farinaceous products </t>
  </si>
  <si>
    <t xml:space="preserve">Manufacture of sugar </t>
  </si>
  <si>
    <t xml:space="preserve">Manufacture of cocoa, chocolate and sugar confectionery </t>
  </si>
  <si>
    <t xml:space="preserve">Processing of tea and coffee </t>
  </si>
  <si>
    <t xml:space="preserve">Manufacture of condiments and seasonings </t>
  </si>
  <si>
    <t xml:space="preserve">Manufacture of prepared meals and dishes </t>
  </si>
  <si>
    <t xml:space="preserve">Manufacture of homogenised food preparations and dietetic food </t>
  </si>
  <si>
    <t xml:space="preserve">Manufacture of other food products n.e.c. </t>
  </si>
  <si>
    <t xml:space="preserve">Manufacture of prepared feeds for farm animals </t>
  </si>
  <si>
    <t xml:space="preserve">Manufacture of prepared pet foods </t>
  </si>
  <si>
    <t xml:space="preserve">Distilling, rectifying and blending of spirits </t>
  </si>
  <si>
    <t xml:space="preserve">Manufacture of wine from grape </t>
  </si>
  <si>
    <t xml:space="preserve">Manufacture of cider and other fruit wines </t>
  </si>
  <si>
    <t xml:space="preserve">Manufacture of other non-distilled fermented beverages </t>
  </si>
  <si>
    <t xml:space="preserve">Manufacture of beer </t>
  </si>
  <si>
    <t>Brewers</t>
  </si>
  <si>
    <t xml:space="preserve">Manufacture of malt </t>
  </si>
  <si>
    <t xml:space="preserve">Manufacture of soft drinks; production of mineral waters and other bottled waters </t>
  </si>
  <si>
    <t xml:space="preserve">Manufacture of tobacco products </t>
  </si>
  <si>
    <t>Tobacco</t>
  </si>
  <si>
    <t xml:space="preserve">Preparation and spinning of textile fibres </t>
  </si>
  <si>
    <t>Textiles</t>
  </si>
  <si>
    <t xml:space="preserve">Weaving of textiles </t>
  </si>
  <si>
    <t xml:space="preserve">Finishing of textiles </t>
  </si>
  <si>
    <t xml:space="preserve">Manufacture of knitted and crocheted fabrics </t>
  </si>
  <si>
    <t xml:space="preserve">Manufacture of made-up textile articles, except apparel </t>
  </si>
  <si>
    <t xml:space="preserve">Manufacture of carpets and rugs </t>
  </si>
  <si>
    <t xml:space="preserve">Manufacture of cordage, rope, twine and netting </t>
  </si>
  <si>
    <t xml:space="preserve">Manufacture of non-wovens and articles made from non-wovens, except apparel </t>
  </si>
  <si>
    <t xml:space="preserve">Manufacture of other technical and industrial textiles </t>
  </si>
  <si>
    <t xml:space="preserve">Manufacture of other textiles n.e.c. </t>
  </si>
  <si>
    <t xml:space="preserve">Manufacture of leather clothes </t>
  </si>
  <si>
    <t>Apparel, Accessories &amp; Luxury Goods</t>
  </si>
  <si>
    <t xml:space="preserve">Manufacture of workwear </t>
  </si>
  <si>
    <t xml:space="preserve">Manufacture of other outerwear </t>
  </si>
  <si>
    <t xml:space="preserve">Manufacture of underwear </t>
  </si>
  <si>
    <t xml:space="preserve">Manufacture of other wearing apparel and accessories </t>
  </si>
  <si>
    <t xml:space="preserve">Manufacture of articles of fur </t>
  </si>
  <si>
    <t xml:space="preserve">Manufacture of knitted and crocheted hosiery </t>
  </si>
  <si>
    <t xml:space="preserve">Manufacture of other knitted and crocheted apparel </t>
  </si>
  <si>
    <t xml:space="preserve">Tanning and dressing of leather; dressing and dyeing of fur </t>
  </si>
  <si>
    <t xml:space="preserve">Manufacture of luggage, handbags and the like, saddlery and harness </t>
  </si>
  <si>
    <t xml:space="preserve">Manufacture of footwear </t>
  </si>
  <si>
    <t>Footwear</t>
  </si>
  <si>
    <t xml:space="preserve">Sawmilling and planing of wood </t>
  </si>
  <si>
    <t xml:space="preserve">Manufacture of veneer sheets and wood-based panels </t>
  </si>
  <si>
    <t xml:space="preserve">Manufacture of assembled parquet floors </t>
  </si>
  <si>
    <t xml:space="preserve">Manufacture of other builders' carpentry and joinery </t>
  </si>
  <si>
    <t xml:space="preserve">Manufacture of wooden containers </t>
  </si>
  <si>
    <t xml:space="preserve">Manufacture of other products of wood; manufacture of articles of cork, straw and plaiting </t>
  </si>
  <si>
    <t xml:space="preserve">Manufacture of pulp </t>
  </si>
  <si>
    <t xml:space="preserve">Manufacture of paper and paperboard </t>
  </si>
  <si>
    <t xml:space="preserve">Manufacture of household and sanitary goods and of toilet requisites </t>
  </si>
  <si>
    <t xml:space="preserve">Manufacture of paper stationery </t>
  </si>
  <si>
    <t xml:space="preserve">Manufacture of wallpaper </t>
  </si>
  <si>
    <t xml:space="preserve">Manufacture of other articles of paper and paperboard </t>
  </si>
  <si>
    <t xml:space="preserve">Printing of newspapers </t>
  </si>
  <si>
    <t xml:space="preserve">Other printing </t>
  </si>
  <si>
    <t xml:space="preserve">Pre-press and pre-media services </t>
  </si>
  <si>
    <t xml:space="preserve">Binding and related services </t>
  </si>
  <si>
    <t xml:space="preserve">Reproduction of recorded media </t>
  </si>
  <si>
    <t xml:space="preserve">Manufacture of coke oven products </t>
  </si>
  <si>
    <t xml:space="preserve">Manufacture of refined petroleum products </t>
  </si>
  <si>
    <t xml:space="preserve">Manufacture of industrial gases </t>
  </si>
  <si>
    <t xml:space="preserve">Manufacture of dyes and pigments </t>
  </si>
  <si>
    <t xml:space="preserve">Manufacture of other inorganic basic chemicals </t>
  </si>
  <si>
    <t xml:space="preserve">Manufacture of other organic basic chemicals </t>
  </si>
  <si>
    <t xml:space="preserve">Manufacture of fertilisers and nitrogen compounds </t>
  </si>
  <si>
    <t xml:space="preserve">Manufacture of plastics in primary forms </t>
  </si>
  <si>
    <t xml:space="preserve">Manufacture of synthetic rubber in primary forms </t>
  </si>
  <si>
    <t xml:space="preserve">Manufacture of pesticides and other agrochemical products </t>
  </si>
  <si>
    <t xml:space="preserve">Manufacture of paints, varnishes and similar coatings, printing ink and mastics </t>
  </si>
  <si>
    <t xml:space="preserve">Manufacture of soap and detergents, cleaning and polishing preparations </t>
  </si>
  <si>
    <t xml:space="preserve">Manufacture of perfumes and toilet preparations </t>
  </si>
  <si>
    <t xml:space="preserve">Manufacture of explosives </t>
  </si>
  <si>
    <t xml:space="preserve">Manufacture of glues </t>
  </si>
  <si>
    <t xml:space="preserve">Manufacture of essential oils </t>
  </si>
  <si>
    <t xml:space="preserve">Manufacture of other chemical products n.e.c. </t>
  </si>
  <si>
    <t xml:space="preserve">Manufacture of man-made fibres </t>
  </si>
  <si>
    <t xml:space="preserve">Manufacture of basic pharmaceutical products </t>
  </si>
  <si>
    <t>Pharmaceuticals</t>
  </si>
  <si>
    <t xml:space="preserve">Manufacture of pharmaceutical preparations </t>
  </si>
  <si>
    <t xml:space="preserve">Manufacture of rubber tyres and tubes; retreading and rebuilding of rubber tyres </t>
  </si>
  <si>
    <t xml:space="preserve">Manufacture of other rubber products </t>
  </si>
  <si>
    <t xml:space="preserve">Manufacture of plastic plates, sheets, tubes and profiles </t>
  </si>
  <si>
    <t xml:space="preserve">Manufacture of plastic packing goods </t>
  </si>
  <si>
    <t xml:space="preserve">Manufacture of buildersâ€™ ware of plastic </t>
  </si>
  <si>
    <t xml:space="preserve">Manufacture of other plastic products </t>
  </si>
  <si>
    <t xml:space="preserve">Manufacture of flat glass </t>
  </si>
  <si>
    <t xml:space="preserve">Shaping and processing of flat glass </t>
  </si>
  <si>
    <t xml:space="preserve">Manufacture of hollow glass </t>
  </si>
  <si>
    <t xml:space="preserve">Manufacture of glass fibres </t>
  </si>
  <si>
    <t xml:space="preserve">Manufacture and processing of other glass, including technical glassware </t>
  </si>
  <si>
    <t xml:space="preserve">Manufacture of refractory products </t>
  </si>
  <si>
    <t xml:space="preserve">Manufacture of ceramic tiles and flags </t>
  </si>
  <si>
    <t xml:space="preserve">Manufacture of bricks, tiles and construction products, in baked clay </t>
  </si>
  <si>
    <t xml:space="preserve">Manufacture of ceramic household and ornamental articles </t>
  </si>
  <si>
    <t xml:space="preserve">Manufacture of ceramic sanitary fixtures </t>
  </si>
  <si>
    <t xml:space="preserve">Manufacture of ceramic insulators and insulating fittings </t>
  </si>
  <si>
    <t xml:space="preserve">Manufacture of other technical ceramic products </t>
  </si>
  <si>
    <t xml:space="preserve">Manufacture of other ceramic products </t>
  </si>
  <si>
    <t xml:space="preserve">Manufacture of cement </t>
  </si>
  <si>
    <t xml:space="preserve">Manufacture of lime and plaster </t>
  </si>
  <si>
    <t xml:space="preserve">Manufacture of concrete products for construction purposes </t>
  </si>
  <si>
    <t xml:space="preserve">Manufacture of plaster products for construction purposes </t>
  </si>
  <si>
    <t xml:space="preserve">Manufacture of ready-mixed concrete </t>
  </si>
  <si>
    <t xml:space="preserve">Manufacture of mortars </t>
  </si>
  <si>
    <t xml:space="preserve">Manufacture of fibre cement </t>
  </si>
  <si>
    <t xml:space="preserve">Manufacture of other articles of concrete, plaster and cement </t>
  </si>
  <si>
    <t xml:space="preserve">Cutting, shaping and finishing of stone </t>
  </si>
  <si>
    <t xml:space="preserve">Production of abrasive products </t>
  </si>
  <si>
    <t xml:space="preserve">Manufacture of other non-metallic mineral products n.e.c. </t>
  </si>
  <si>
    <t xml:space="preserve">Manufacture of basic iron and steel and of ferro-alloys  </t>
  </si>
  <si>
    <t xml:space="preserve">Manufacture of tubes, pipes, hollow profiles and related fittings, of steel </t>
  </si>
  <si>
    <t xml:space="preserve">Cold drawing of bars </t>
  </si>
  <si>
    <t xml:space="preserve">Cold rolling of narrow strip </t>
  </si>
  <si>
    <t xml:space="preserve">Cold forming or folding </t>
  </si>
  <si>
    <t xml:space="preserve">Cold drawing of wire </t>
  </si>
  <si>
    <t xml:space="preserve">Precious metals production </t>
  </si>
  <si>
    <t xml:space="preserve">Aluminium production </t>
  </si>
  <si>
    <t xml:space="preserve">Lead, zinc and tin production </t>
  </si>
  <si>
    <t xml:space="preserve">Copper production </t>
  </si>
  <si>
    <t>Copper</t>
  </si>
  <si>
    <t xml:space="preserve">Other non-ferrous metal production </t>
  </si>
  <si>
    <t xml:space="preserve">Processing of nuclear fuel  </t>
  </si>
  <si>
    <t xml:space="preserve">Casting of iron </t>
  </si>
  <si>
    <t xml:space="preserve">Casting of steel </t>
  </si>
  <si>
    <t xml:space="preserve">Casting of light metals </t>
  </si>
  <si>
    <t xml:space="preserve">Casting of other non-ferrous metals </t>
  </si>
  <si>
    <t xml:space="preserve">Manufacture of metal structures and parts of structures </t>
  </si>
  <si>
    <t xml:space="preserve">Manufacture of doors and windows of metal </t>
  </si>
  <si>
    <t xml:space="preserve">Manufacture of central heating radiators and boilers </t>
  </si>
  <si>
    <t xml:space="preserve">Manufacture of other tanks, reservoirs and containers of metal </t>
  </si>
  <si>
    <t xml:space="preserve">Manufacture of steam generators, except central heating hot water boilers </t>
  </si>
  <si>
    <t xml:space="preserve">Manufacture of weapons and ammunition </t>
  </si>
  <si>
    <t xml:space="preserve">Forging, pressing, stamping and roll-forming of metal; powder metallurgy </t>
  </si>
  <si>
    <t xml:space="preserve">Treatment and coating of metals </t>
  </si>
  <si>
    <t xml:space="preserve">Machining </t>
  </si>
  <si>
    <t xml:space="preserve">Manufacture of cutlery </t>
  </si>
  <si>
    <t xml:space="preserve">Manufacture of locks and hinges </t>
  </si>
  <si>
    <t xml:space="preserve">Manufacture of tools </t>
  </si>
  <si>
    <t xml:space="preserve">Manufacture of steel drums and similar containers </t>
  </si>
  <si>
    <t xml:space="preserve">Manufacture of light metal packaging  </t>
  </si>
  <si>
    <t xml:space="preserve">Manufacture of wire products, chain and springs </t>
  </si>
  <si>
    <t xml:space="preserve">Manufacture of fasteners and screw machine products </t>
  </si>
  <si>
    <t xml:space="preserve">Manufacture of other fabricated metal products n.e.c. </t>
  </si>
  <si>
    <t xml:space="preserve">Manufacture of electronic components </t>
  </si>
  <si>
    <t>Semiconductors</t>
  </si>
  <si>
    <t xml:space="preserve">Manufacture of loaded electronic boards </t>
  </si>
  <si>
    <t xml:space="preserve">Manufacture of computers and peripheral equipment </t>
  </si>
  <si>
    <t xml:space="preserve">Manufacture of communication equipment </t>
  </si>
  <si>
    <t xml:space="preserve">Manufacture of consumer electronics </t>
  </si>
  <si>
    <t xml:space="preserve">Manufacture of instruments and appliances for measuring, testing and navigation </t>
  </si>
  <si>
    <t xml:space="preserve">Manufacture of watches and clocks </t>
  </si>
  <si>
    <t xml:space="preserve">Manufacture of irradiation, electromedical and electrotherapeutic equipment </t>
  </si>
  <si>
    <t xml:space="preserve">Manufacture of optical instruments and photographic equipment </t>
  </si>
  <si>
    <t xml:space="preserve">Manufacture of magnetic and optical media </t>
  </si>
  <si>
    <t xml:space="preserve">Manufacture of electric motors, generators and transformers </t>
  </si>
  <si>
    <t xml:space="preserve">Manufacture of electricity distribution and control apparatus </t>
  </si>
  <si>
    <t xml:space="preserve">Manufacture of batteries and accumulators </t>
  </si>
  <si>
    <t xml:space="preserve">Manufacture of fibre optic cables </t>
  </si>
  <si>
    <t xml:space="preserve">Manufacture of other electronic and electric wires and cables </t>
  </si>
  <si>
    <t xml:space="preserve">Manufacture of wiring devices </t>
  </si>
  <si>
    <t xml:space="preserve">Manufacture of electric lighting equipment </t>
  </si>
  <si>
    <t xml:space="preserve">Manufacture of electric domestic appliances </t>
  </si>
  <si>
    <t xml:space="preserve">Manufacture of non-electric domestic appliances </t>
  </si>
  <si>
    <t xml:space="preserve">Manufacture of other electrical equipment </t>
  </si>
  <si>
    <t xml:space="preserve">Manufacture of engines and turbines, except aircraft, vehicle and cycle engines </t>
  </si>
  <si>
    <t xml:space="preserve">Manufacture of fluid power equipment </t>
  </si>
  <si>
    <t xml:space="preserve">Manufacture of other pumps and compressors </t>
  </si>
  <si>
    <t xml:space="preserve">Manufacture of other taps and valves </t>
  </si>
  <si>
    <t xml:space="preserve">Manufacture of bearings, gears, gearing and driving elements </t>
  </si>
  <si>
    <t xml:space="preserve">Manufacture of ovens, furnaces and furnace burners </t>
  </si>
  <si>
    <t xml:space="preserve">Manufacture of lifting and handling equipment </t>
  </si>
  <si>
    <t xml:space="preserve">Manufacture of power-driven hand tools </t>
  </si>
  <si>
    <t xml:space="preserve">Manufacture of non-domestic cooling and ventilation equipment </t>
  </si>
  <si>
    <t xml:space="preserve">Manufacture of other general-purpose machinery n.e.c. </t>
  </si>
  <si>
    <t xml:space="preserve">Manufacture of agricultural and forestry machinery </t>
  </si>
  <si>
    <t xml:space="preserve">Manufacture of metal forming machinery </t>
  </si>
  <si>
    <t xml:space="preserve">Manufacture of other machine tools </t>
  </si>
  <si>
    <t xml:space="preserve">Manufacture of machinery for metallurgy </t>
  </si>
  <si>
    <t xml:space="preserve">Manufacture of machinery for mining, quarrying and construction </t>
  </si>
  <si>
    <t xml:space="preserve">Manufacture of machinery for food, beverage and tobacco processing </t>
  </si>
  <si>
    <t xml:space="preserve">Manufacture of machinery for textile, apparel and leather production </t>
  </si>
  <si>
    <t xml:space="preserve">Manufacture of machinery for paper and paperboard production </t>
  </si>
  <si>
    <t xml:space="preserve">Manufacture of plastics and rubber machinery </t>
  </si>
  <si>
    <t xml:space="preserve">Manufacture of other special-purpose machinery n.e.c. </t>
  </si>
  <si>
    <t xml:space="preserve">Manufacture of motor vehicles </t>
  </si>
  <si>
    <t>Construction Machinery &amp; Heavy Trucks</t>
  </si>
  <si>
    <t xml:space="preserve">Manufacture of electrical and electronic equipment for motor vehicles </t>
  </si>
  <si>
    <t xml:space="preserve">Manufacture of other parts and accessories for motor vehicles </t>
  </si>
  <si>
    <t xml:space="preserve">Building of ships and floating structures </t>
  </si>
  <si>
    <t xml:space="preserve">Building of pleasure and sporting boats </t>
  </si>
  <si>
    <t xml:space="preserve">Manufacture of railway locomotives and rolling stock </t>
  </si>
  <si>
    <t xml:space="preserve">Manufacture of air and spacecraft and related machinery </t>
  </si>
  <si>
    <t xml:space="preserve">Manufacture of military fighting vehicles </t>
  </si>
  <si>
    <t xml:space="preserve">Manufacture of motorcycles </t>
  </si>
  <si>
    <t xml:space="preserve">Manufacture of bicycles and invalid carriages </t>
  </si>
  <si>
    <t xml:space="preserve">Manufacture of other transport equipment n.e.c. </t>
  </si>
  <si>
    <t xml:space="preserve">Manufacture of office and shop furniture </t>
  </si>
  <si>
    <t xml:space="preserve">Manufacture of kitchen furniture </t>
  </si>
  <si>
    <t xml:space="preserve">Manufacture of mattresses </t>
  </si>
  <si>
    <t xml:space="preserve">Manufacture of other furniture </t>
  </si>
  <si>
    <t xml:space="preserve">Striking of coins </t>
  </si>
  <si>
    <t xml:space="preserve">Manufacture of jewellery and related articles </t>
  </si>
  <si>
    <t xml:space="preserve">Manufacture of imitation jewellery and related articles </t>
  </si>
  <si>
    <t xml:space="preserve">Manufacture of musical instruments </t>
  </si>
  <si>
    <t xml:space="preserve">Manufacture of sports goods </t>
  </si>
  <si>
    <t xml:space="preserve">Manufacture of games and toys </t>
  </si>
  <si>
    <t xml:space="preserve">Manufacture of medical and dental instruments and supplies </t>
  </si>
  <si>
    <t xml:space="preserve">Manufacture of brooms and brushes </t>
  </si>
  <si>
    <t xml:space="preserve">Other manufacturing n.e.c.  </t>
  </si>
  <si>
    <t xml:space="preserve">Repair of fabricated metal products </t>
  </si>
  <si>
    <t xml:space="preserve">Repair of machinery </t>
  </si>
  <si>
    <t xml:space="preserve">Repair of electronic and optical equipment </t>
  </si>
  <si>
    <t xml:space="preserve">Repair of electrical equipment </t>
  </si>
  <si>
    <t xml:space="preserve">Repair and maintenance of ships and boats </t>
  </si>
  <si>
    <t xml:space="preserve">Repair and maintenance of aircraft and spacecraft </t>
  </si>
  <si>
    <t xml:space="preserve">Repair and maintenance of other transport equipment </t>
  </si>
  <si>
    <t xml:space="preserve">Repair of other equipment </t>
  </si>
  <si>
    <t xml:space="preserve">Installation of industrial machinery and equipment </t>
  </si>
  <si>
    <t xml:space="preserve">Production of electricity </t>
  </si>
  <si>
    <t xml:space="preserve">Transmission of electricity </t>
  </si>
  <si>
    <t xml:space="preserve">Distribution of electricity </t>
  </si>
  <si>
    <t xml:space="preserve">Trade of electricity </t>
  </si>
  <si>
    <t>Independent Power Producers &amp; Energy Traders</t>
  </si>
  <si>
    <t xml:space="preserve">Manufacture of gas </t>
  </si>
  <si>
    <t xml:space="preserve">Distribution of gaseous fuels through mains </t>
  </si>
  <si>
    <t xml:space="preserve">Trade of gas through mains </t>
  </si>
  <si>
    <t xml:space="preserve">Steam and air conditioning supply </t>
  </si>
  <si>
    <t xml:space="preserve">Remediation activities and other waste management services </t>
  </si>
  <si>
    <t xml:space="preserve">Development of building projects </t>
  </si>
  <si>
    <t xml:space="preserve">Construction of residential and non-residential buildings </t>
  </si>
  <si>
    <t xml:space="preserve">Construction of roads and motorways </t>
  </si>
  <si>
    <t xml:space="preserve">Construction of railways and underground railways </t>
  </si>
  <si>
    <t xml:space="preserve">Construction of bridges and tunnels </t>
  </si>
  <si>
    <t xml:space="preserve">Construction of utility projects for fluids </t>
  </si>
  <si>
    <t xml:space="preserve">Construction of utility projects for electricity and telecommunications </t>
  </si>
  <si>
    <t xml:space="preserve">Construction of water projects </t>
  </si>
  <si>
    <t xml:space="preserve">Construction of other civil engineering projects n.e.c. </t>
  </si>
  <si>
    <t xml:space="preserve">Demolition </t>
  </si>
  <si>
    <t xml:space="preserve">Site preparation </t>
  </si>
  <si>
    <t xml:space="preserve">Test drilling and boring </t>
  </si>
  <si>
    <t xml:space="preserve">Electrical installation </t>
  </si>
  <si>
    <t xml:space="preserve">Plumbing, heat and air-conditioning installation </t>
  </si>
  <si>
    <t xml:space="preserve">Other construction installation </t>
  </si>
  <si>
    <t xml:space="preserve">Plastering </t>
  </si>
  <si>
    <t xml:space="preserve">Joinery installation </t>
  </si>
  <si>
    <t xml:space="preserve">Floor and wall covering </t>
  </si>
  <si>
    <t xml:space="preserve">Painting and glazing </t>
  </si>
  <si>
    <t xml:space="preserve">Other building completion and finishing </t>
  </si>
  <si>
    <t xml:space="preserve">Roofing activities </t>
  </si>
  <si>
    <t xml:space="preserve">Other specialised construction activities n.e.c. </t>
  </si>
  <si>
    <t xml:space="preserve">Sale of cars and light motor vehicles </t>
  </si>
  <si>
    <t xml:space="preserve">Sale of other motor vehicles </t>
  </si>
  <si>
    <t xml:space="preserve">Maintenance and repair of motor vehicles </t>
  </si>
  <si>
    <t xml:space="preserve">Wholesale trade of motor vehicle parts and accessories </t>
  </si>
  <si>
    <t>Distributors</t>
  </si>
  <si>
    <t xml:space="preserve">Retail trade of motor vehicle parts and accessories </t>
  </si>
  <si>
    <t xml:space="preserve">Sale, maintenance and repair of motorcycles and related parts and accessories </t>
  </si>
  <si>
    <t xml:space="preserve">Agents involved in the sale of fuels, ores, metals and industrial chemicals </t>
  </si>
  <si>
    <t xml:space="preserve">Agents involved in the sale of timber and building materials </t>
  </si>
  <si>
    <t xml:space="preserve">Agents involved in the sale of machinery, industrial equipment, ships and aircraft </t>
  </si>
  <si>
    <t xml:space="preserve">Agents involved in the sale of furniture, household goods, hardware and ironmongery </t>
  </si>
  <si>
    <t xml:space="preserve">Agents involved in the sale of textiles, clothing, fur, footwear and leather goods </t>
  </si>
  <si>
    <t xml:space="preserve">Agents involved in the sale of food, beverages and tobacco </t>
  </si>
  <si>
    <t xml:space="preserve">Agents specialised in the sale of other particular products </t>
  </si>
  <si>
    <t xml:space="preserve">Agents involved in the sale of a variety of goods </t>
  </si>
  <si>
    <t xml:space="preserve">Wholesale of grain, unmanufactured tobacco, seeds and animal feeds </t>
  </si>
  <si>
    <t xml:space="preserve">Wholesale of flowers and plants </t>
  </si>
  <si>
    <t xml:space="preserve">Wholesale of live animals </t>
  </si>
  <si>
    <t xml:space="preserve">Wholesale of hides, skins and leather </t>
  </si>
  <si>
    <t xml:space="preserve">Wholesale of fruit and vegetables </t>
  </si>
  <si>
    <t xml:space="preserve">Wholesale of meat and meat products </t>
  </si>
  <si>
    <t xml:space="preserve">Wholesale of dairy products, eggs and edible oils and fats </t>
  </si>
  <si>
    <t xml:space="preserve">Wholesale of beverages </t>
  </si>
  <si>
    <t xml:space="preserve">Wholesale of tobacco products </t>
  </si>
  <si>
    <t xml:space="preserve">Wholesale of sugar and chocolate and sugar confectionery </t>
  </si>
  <si>
    <t xml:space="preserve">Wholesale of coffee, tea, cocoa and spices </t>
  </si>
  <si>
    <t xml:space="preserve">Wholesale of other food, including fish, crustaceans and molluscs </t>
  </si>
  <si>
    <t xml:space="preserve">Non-specialised wholesale of food, beverages and tobacco </t>
  </si>
  <si>
    <t xml:space="preserve">Wholesale of textiles </t>
  </si>
  <si>
    <t xml:space="preserve">Wholesale of clothing and footwear </t>
  </si>
  <si>
    <t xml:space="preserve">Wholesale of electrical household appliances </t>
  </si>
  <si>
    <t xml:space="preserve">Wholesale of china and glassware and cleaning materials </t>
  </si>
  <si>
    <t xml:space="preserve">Wholesale of perfume and cosmetics </t>
  </si>
  <si>
    <t xml:space="preserve">Wholesale of pharmaceutical goods </t>
  </si>
  <si>
    <t xml:space="preserve">Wholesale of furniture, carpets and lighting equipment </t>
  </si>
  <si>
    <t xml:space="preserve">Wholesale of watches and jewellery </t>
  </si>
  <si>
    <t xml:space="preserve">Wholesale of other household goods </t>
  </si>
  <si>
    <t xml:space="preserve">Wholesale of computers, computer peripheral equipment and software </t>
  </si>
  <si>
    <t xml:space="preserve">Wholesale of electronic and telecommunications equipment and parts </t>
  </si>
  <si>
    <t xml:space="preserve">Wholesale of agricultural machinery, equipment and supplies </t>
  </si>
  <si>
    <t xml:space="preserve">Wholesale of machine tools </t>
  </si>
  <si>
    <t xml:space="preserve">Wholesale of mining, construction and civil engineering machinery </t>
  </si>
  <si>
    <t xml:space="preserve">Wholesale of machinery for the textile industry and of sewing and knitting machines </t>
  </si>
  <si>
    <t xml:space="preserve">Wholesale of office furniture </t>
  </si>
  <si>
    <t xml:space="preserve">Wholesale of other office machinery and equipment </t>
  </si>
  <si>
    <t xml:space="preserve">Wholesale of other machinery and equipment </t>
  </si>
  <si>
    <t xml:space="preserve">Wholesale of solid, liquid and gaseous fuels and related products </t>
  </si>
  <si>
    <t xml:space="preserve">Wholesale of metals and metal ores </t>
  </si>
  <si>
    <t xml:space="preserve">Wholesale of wood, construction materials and sanitary equipment </t>
  </si>
  <si>
    <t xml:space="preserve">Wholesale of hardware, plumbing and heating equipment and supplies </t>
  </si>
  <si>
    <t xml:space="preserve">Wholesale of chemical products </t>
  </si>
  <si>
    <t xml:space="preserve">Wholesale of other intermediate products </t>
  </si>
  <si>
    <t xml:space="preserve">Wholesale of waste and scrap </t>
  </si>
  <si>
    <t xml:space="preserve">Non-specialised wholesale trade </t>
  </si>
  <si>
    <t xml:space="preserve">Retail sale in non-specialised stores with food, beverages or tobacco predominating </t>
  </si>
  <si>
    <t xml:space="preserve">Other retail sale in non-specialised stores </t>
  </si>
  <si>
    <t xml:space="preserve">Retail sale of fruit and vegetables in specialised stores </t>
  </si>
  <si>
    <t xml:space="preserve">Retail sale of meat and meat products in specialised stores </t>
  </si>
  <si>
    <t xml:space="preserve">Retail sale of fish, crustaceans and molluscs in specialised stores </t>
  </si>
  <si>
    <t xml:space="preserve">Retail sale of beverages in specialised stores </t>
  </si>
  <si>
    <t xml:space="preserve">Retail sale of tobacco products in specialised stores </t>
  </si>
  <si>
    <t xml:space="preserve">Other retail sale of food in specialised stores </t>
  </si>
  <si>
    <t xml:space="preserve">Retail sale of automotive fuel in specialised stores </t>
  </si>
  <si>
    <t xml:space="preserve">Retail sale of computers, peripheral units and software in specialised stores </t>
  </si>
  <si>
    <t xml:space="preserve">Retail sale of telecommunications equipment in specialised stores </t>
  </si>
  <si>
    <t xml:space="preserve">Retail sale of audio and video equipment in specialised stores </t>
  </si>
  <si>
    <t xml:space="preserve">Retail sale of textiles in specialised stores </t>
  </si>
  <si>
    <t xml:space="preserve">Retail sale of hardware, paints and glass in specialised stores </t>
  </si>
  <si>
    <t xml:space="preserve">Retail sale of carpets, rugs, wall and floor coverings in specialised stores </t>
  </si>
  <si>
    <t xml:space="preserve">Retail sale of electrical household appliances in specialised stores </t>
  </si>
  <si>
    <t xml:space="preserve">Retail sale of furniture, lighting equipment and other household articles in specialised stores </t>
  </si>
  <si>
    <t xml:space="preserve">Retail sale of books in specialised stores </t>
  </si>
  <si>
    <t xml:space="preserve">Retail sale of newspapers and stationery in specialised stores </t>
  </si>
  <si>
    <t xml:space="preserve">Retail sale of music and video recordings in specialised stores </t>
  </si>
  <si>
    <t xml:space="preserve">Retail sale of sporting equipment in specialised stores </t>
  </si>
  <si>
    <t xml:space="preserve">Retail sale of games and toys in specialised stores </t>
  </si>
  <si>
    <t xml:space="preserve">Retail sale of clothing in specialised stores </t>
  </si>
  <si>
    <t xml:space="preserve">Retail sale of footwear and leather goods in specialised stores </t>
  </si>
  <si>
    <t xml:space="preserve">Dispensing chemist in specialised stores </t>
  </si>
  <si>
    <t xml:space="preserve">Retail sale of medical and orthopaedic goods in specialised stores </t>
  </si>
  <si>
    <t xml:space="preserve">Retail sale of cosmetic and toilet articles in specialised stores </t>
  </si>
  <si>
    <t xml:space="preserve">Retail sale of watches and jewellery in specialised stores </t>
  </si>
  <si>
    <t xml:space="preserve">Other retail sale of new goods in specialised stores </t>
  </si>
  <si>
    <t xml:space="preserve">Retail sale of second-hand goods in stores </t>
  </si>
  <si>
    <t xml:space="preserve">Retail sale via stalls and markets of food, beverages and tobacco products </t>
  </si>
  <si>
    <t xml:space="preserve">Retail sale via stalls and markets of textiles, clothing and footwear </t>
  </si>
  <si>
    <t xml:space="preserve">Retail sale via stalls and markets of other goods </t>
  </si>
  <si>
    <t xml:space="preserve">Retail sale via mail order houses or via Internet </t>
  </si>
  <si>
    <t xml:space="preserve">Other retail sale not in stores, stalls or markets </t>
  </si>
  <si>
    <t xml:space="preserve">Passenger rail transport, interurban </t>
  </si>
  <si>
    <t>Railroads</t>
  </si>
  <si>
    <t xml:space="preserve">Freight rail transport </t>
  </si>
  <si>
    <t xml:space="preserve">Urban and suburban passenger land transport </t>
  </si>
  <si>
    <t>Trucking</t>
  </si>
  <si>
    <t xml:space="preserve">Taxi operation </t>
  </si>
  <si>
    <t xml:space="preserve">Other passenger land transport n.e.c. </t>
  </si>
  <si>
    <t xml:space="preserve">Freight transport by road </t>
  </si>
  <si>
    <t xml:space="preserve">Removal services </t>
  </si>
  <si>
    <t xml:space="preserve">Transport via pipeline </t>
  </si>
  <si>
    <t xml:space="preserve">Sea and coastal passenger water transport </t>
  </si>
  <si>
    <t>Marine</t>
  </si>
  <si>
    <t xml:space="preserve">Sea and coastal freight water transport </t>
  </si>
  <si>
    <t xml:space="preserve">Inland passenger water transport </t>
  </si>
  <si>
    <t xml:space="preserve">Inland freight water transport </t>
  </si>
  <si>
    <t xml:space="preserve">Passenger air transport </t>
  </si>
  <si>
    <t>Airlines</t>
  </si>
  <si>
    <t xml:space="preserve">Freight air transport </t>
  </si>
  <si>
    <t xml:space="preserve">Space transport </t>
  </si>
  <si>
    <t xml:space="preserve">Warehousing and storage </t>
  </si>
  <si>
    <t xml:space="preserve">Service activities incidental to land transportation </t>
  </si>
  <si>
    <t xml:space="preserve">Service activities incidental to water transportation </t>
  </si>
  <si>
    <t xml:space="preserve">Service activities incidental to air transportation </t>
  </si>
  <si>
    <t xml:space="preserve">Cargo handling </t>
  </si>
  <si>
    <t xml:space="preserve">Other transportation support activities  </t>
  </si>
  <si>
    <t xml:space="preserve">Postal activities under universal service obligation </t>
  </si>
  <si>
    <t xml:space="preserve">Other postal and courier activities </t>
  </si>
  <si>
    <t xml:space="preserve">Hotels and similar accommodation </t>
  </si>
  <si>
    <t xml:space="preserve">Holiday and other short-stay accommodation </t>
  </si>
  <si>
    <t xml:space="preserve">Camping grounds, recreational vehicle parks and trailer parks </t>
  </si>
  <si>
    <t xml:space="preserve">Other accommodation </t>
  </si>
  <si>
    <t xml:space="preserve">Restaurants and mobile food service activities </t>
  </si>
  <si>
    <t>Restaurants</t>
  </si>
  <si>
    <t xml:space="preserve">Event catering activities </t>
  </si>
  <si>
    <t xml:space="preserve">Other food service activities </t>
  </si>
  <si>
    <t xml:space="preserve">Beverage serving activities </t>
  </si>
  <si>
    <t xml:space="preserve">Book publishing </t>
  </si>
  <si>
    <t>Publishing</t>
  </si>
  <si>
    <t xml:space="preserve">Publishing of directories and mailing lists </t>
  </si>
  <si>
    <t xml:space="preserve">Publishing of newspapers </t>
  </si>
  <si>
    <t xml:space="preserve">Publishing of journals and periodicals </t>
  </si>
  <si>
    <t xml:space="preserve">Other publishing activities </t>
  </si>
  <si>
    <t xml:space="preserve">Publishing of computer games </t>
  </si>
  <si>
    <t xml:space="preserve">Other software publishing </t>
  </si>
  <si>
    <t xml:space="preserve">Motion picture, video and television programme production activities </t>
  </si>
  <si>
    <t xml:space="preserve">Motion picture, video and television programme post-production activities </t>
  </si>
  <si>
    <t xml:space="preserve">Motion picture, video and television programme distribution activities </t>
  </si>
  <si>
    <t xml:space="preserve">Motion picture projection activities </t>
  </si>
  <si>
    <t xml:space="preserve">Sound recording and music publishing activities </t>
  </si>
  <si>
    <t xml:space="preserve">Radio broadcasting </t>
  </si>
  <si>
    <t>Broadcasting</t>
  </si>
  <si>
    <t xml:space="preserve">Television programming and broadcasting activities </t>
  </si>
  <si>
    <t xml:space="preserve">Wired telecommunications activities </t>
  </si>
  <si>
    <t xml:space="preserve">Wireless telecommunications activities </t>
  </si>
  <si>
    <t xml:space="preserve">Satellite telecommunications activities </t>
  </si>
  <si>
    <t xml:space="preserve">Other telecommunications activities </t>
  </si>
  <si>
    <t xml:space="preserve">Computer programming activities </t>
  </si>
  <si>
    <t xml:space="preserve">Computer consultancy activities </t>
  </si>
  <si>
    <t xml:space="preserve">Computer facilities management activities </t>
  </si>
  <si>
    <t xml:space="preserve">Other information technology and computer service activities </t>
  </si>
  <si>
    <t xml:space="preserve">Data processing, hosting and related activities </t>
  </si>
  <si>
    <t xml:space="preserve">Web portals </t>
  </si>
  <si>
    <t xml:space="preserve">News agency activities </t>
  </si>
  <si>
    <t xml:space="preserve">Other information service activities n.e.c. </t>
  </si>
  <si>
    <t xml:space="preserve">Central banking </t>
  </si>
  <si>
    <t xml:space="preserve">Other monetary intermediation </t>
  </si>
  <si>
    <t xml:space="preserve">Activities of holding companies </t>
  </si>
  <si>
    <t xml:space="preserve">Financial leasing </t>
  </si>
  <si>
    <t xml:space="preserve">Other credit granting </t>
  </si>
  <si>
    <t xml:space="preserve">Other financial service activities, except insurance and pension funding n.e.c. </t>
  </si>
  <si>
    <t xml:space="preserve">Life insurance </t>
  </si>
  <si>
    <t xml:space="preserve">Non-life insurance </t>
  </si>
  <si>
    <t xml:space="preserve">Reinsurance </t>
  </si>
  <si>
    <t>Reinsurance</t>
  </si>
  <si>
    <t xml:space="preserve">Pension funding </t>
  </si>
  <si>
    <t xml:space="preserve">Administration of financial markets </t>
  </si>
  <si>
    <t xml:space="preserve">Security and commodity contracts brokerage </t>
  </si>
  <si>
    <t xml:space="preserve">Other activities auxiliary to financial services, except insurance and pension funding </t>
  </si>
  <si>
    <t xml:space="preserve">Risk and damage evaluation </t>
  </si>
  <si>
    <t xml:space="preserve">Activities of insurance agents and brokers </t>
  </si>
  <si>
    <t xml:space="preserve">Other activities auxiliary to insurance and pension funding </t>
  </si>
  <si>
    <t xml:space="preserve">Fund management activities </t>
  </si>
  <si>
    <t xml:space="preserve">Buying and selling of own real estate </t>
  </si>
  <si>
    <t xml:space="preserve">Rental and operating of own or leased real estate </t>
  </si>
  <si>
    <t xml:space="preserve">Real estate agencies </t>
  </si>
  <si>
    <t xml:space="preserve">Management of real estate on a fee or contract basis </t>
  </si>
  <si>
    <t xml:space="preserve">Legal activities </t>
  </si>
  <si>
    <t xml:space="preserve">Accounting, bookkeeping and auditing activities; tax consultancy </t>
  </si>
  <si>
    <t xml:space="preserve">Business and other management consultancy activities </t>
  </si>
  <si>
    <t xml:space="preserve">Architectural activities  </t>
  </si>
  <si>
    <t xml:space="preserve">Engineering activities and related technical consultancy </t>
  </si>
  <si>
    <t xml:space="preserve">Technical testing and analysis </t>
  </si>
  <si>
    <t xml:space="preserve">Research and experimental development on biotechnology </t>
  </si>
  <si>
    <t>Biotechnology</t>
  </si>
  <si>
    <t xml:space="preserve">Other research and experimental development on natural sciences and engineering </t>
  </si>
  <si>
    <t xml:space="preserve">Research and experimental development on social sciences and humanities </t>
  </si>
  <si>
    <t xml:space="preserve">Advertising agencies </t>
  </si>
  <si>
    <t>Advertising</t>
  </si>
  <si>
    <t xml:space="preserve">Media representation </t>
  </si>
  <si>
    <t xml:space="preserve">Market research and public opinion polling </t>
  </si>
  <si>
    <t xml:space="preserve">Specialised design activities </t>
  </si>
  <si>
    <t xml:space="preserve">Photographic activities </t>
  </si>
  <si>
    <t xml:space="preserve">Translation and interpretation activities </t>
  </si>
  <si>
    <t xml:space="preserve">Other professional, scientific and technical activities n.e.c. </t>
  </si>
  <si>
    <t xml:space="preserve">Veterinary activities </t>
  </si>
  <si>
    <t xml:space="preserve">Rental and leasing of cars and light motor vehicles </t>
  </si>
  <si>
    <t xml:space="preserve">Rental and leasing of trucks </t>
  </si>
  <si>
    <t xml:space="preserve">Rental and leasing of recreational and sports goods </t>
  </si>
  <si>
    <t xml:space="preserve">Rental of video tapes and disks </t>
  </si>
  <si>
    <t xml:space="preserve">Rental and leasing of other personal and household goods </t>
  </si>
  <si>
    <t xml:space="preserve">Rental and leasing of agricultural machinery and equipment </t>
  </si>
  <si>
    <t xml:space="preserve">Rental and leasing of construction and civil engineering machinery and equipment </t>
  </si>
  <si>
    <t xml:space="preserve">Rental and leasing of office machinery and equipment (including computers) </t>
  </si>
  <si>
    <t xml:space="preserve">Rental and leasing of water transport equipment </t>
  </si>
  <si>
    <t xml:space="preserve">Rental and leasing of air transport equipment </t>
  </si>
  <si>
    <t xml:space="preserve">Rental and leasing of other machinery, equipment and tangible goods n.e.c. </t>
  </si>
  <si>
    <t xml:space="preserve">Leasing of intellectual property and similar products, except copyrighted works </t>
  </si>
  <si>
    <t xml:space="preserve">Activities of employment placement agencies </t>
  </si>
  <si>
    <t>Human Resource &amp; Employment Services</t>
  </si>
  <si>
    <t xml:space="preserve">Temporary employment agency activities </t>
  </si>
  <si>
    <t xml:space="preserve">Other human resources provision </t>
  </si>
  <si>
    <t xml:space="preserve">Travel agency activities </t>
  </si>
  <si>
    <t xml:space="preserve">Tour operator activities </t>
  </si>
  <si>
    <t xml:space="preserve">Other reservation service and related activities </t>
  </si>
  <si>
    <t xml:space="preserve">Private security activities </t>
  </si>
  <si>
    <t xml:space="preserve">Security systems service activities </t>
  </si>
  <si>
    <t xml:space="preserve">Investigation activities </t>
  </si>
  <si>
    <t xml:space="preserve">Combined facilities support activities </t>
  </si>
  <si>
    <t xml:space="preserve">General cleaning of buildings </t>
  </si>
  <si>
    <t xml:space="preserve">Other building and industrial cleaning activities </t>
  </si>
  <si>
    <t xml:space="preserve">Other cleaning activities </t>
  </si>
  <si>
    <t xml:space="preserve">Landscape service activities </t>
  </si>
  <si>
    <t xml:space="preserve">Combined office administrative service activities </t>
  </si>
  <si>
    <t xml:space="preserve">Photocopying, document preparation and other specialised office support activities </t>
  </si>
  <si>
    <t xml:space="preserve">Activities of call centres </t>
  </si>
  <si>
    <t xml:space="preserve">Organisation of conventions and trade shows </t>
  </si>
  <si>
    <t xml:space="preserve">Activities of collection agencies and credit bureaus </t>
  </si>
  <si>
    <t xml:space="preserve">Packaging activities </t>
  </si>
  <si>
    <t xml:space="preserve">Other business support service activities n.e.c. </t>
  </si>
  <si>
    <t xml:space="preserve">General public administration activities </t>
  </si>
  <si>
    <t xml:space="preserve">Regulation of the activities of providing health care, education, cultural services and other </t>
  </si>
  <si>
    <t xml:space="preserve">Regulation of and contribution to more efficient operation of businesses </t>
  </si>
  <si>
    <t xml:space="preserve">Foreign affairs </t>
  </si>
  <si>
    <t xml:space="preserve">Defence activities </t>
  </si>
  <si>
    <t xml:space="preserve">Justice and judicial activities </t>
  </si>
  <si>
    <t xml:space="preserve">Public order and safety activities </t>
  </si>
  <si>
    <t xml:space="preserve">Fire service activities </t>
  </si>
  <si>
    <t xml:space="preserve">Compulsory social security activities </t>
  </si>
  <si>
    <t xml:space="preserve">Pre-primary education  </t>
  </si>
  <si>
    <t xml:space="preserve">Primary education  </t>
  </si>
  <si>
    <t xml:space="preserve">General secondary education  </t>
  </si>
  <si>
    <t xml:space="preserve">Technical and vocational secondary education  </t>
  </si>
  <si>
    <t xml:space="preserve">Post-secondary non-tertiary education </t>
  </si>
  <si>
    <t xml:space="preserve">Tertiary education </t>
  </si>
  <si>
    <t xml:space="preserve">Sports and recreation education </t>
  </si>
  <si>
    <t xml:space="preserve">Cultural education </t>
  </si>
  <si>
    <t xml:space="preserve">Driving school activities </t>
  </si>
  <si>
    <t xml:space="preserve">Other education n.e.c. </t>
  </si>
  <si>
    <t xml:space="preserve">Educational support activities </t>
  </si>
  <si>
    <t xml:space="preserve">Hospital activities </t>
  </si>
  <si>
    <t xml:space="preserve">General medical practice activities </t>
  </si>
  <si>
    <t xml:space="preserve">Specialist medical practice activities </t>
  </si>
  <si>
    <t xml:space="preserve">Dental practice activities </t>
  </si>
  <si>
    <t xml:space="preserve">Other human health activities </t>
  </si>
  <si>
    <t xml:space="preserve">Residential nursing care activities </t>
  </si>
  <si>
    <t xml:space="preserve">Residential care activities for mental retardation, mental health and substance abuse </t>
  </si>
  <si>
    <t xml:space="preserve">Residential care activities for the elderly and disabled </t>
  </si>
  <si>
    <t xml:space="preserve">Other residential care activities </t>
  </si>
  <si>
    <t xml:space="preserve">Social work activities without accommodation for the elderly and disabled </t>
  </si>
  <si>
    <t xml:space="preserve">Child day-care activities </t>
  </si>
  <si>
    <t xml:space="preserve">Other social work activities without accommodation n.e.c. </t>
  </si>
  <si>
    <t xml:space="preserve">Performing arts </t>
  </si>
  <si>
    <t xml:space="preserve">Support activities to performing arts </t>
  </si>
  <si>
    <t xml:space="preserve">Artistic creation </t>
  </si>
  <si>
    <t xml:space="preserve">Operation of arts facilities </t>
  </si>
  <si>
    <t xml:space="preserve">Library and archives activities </t>
  </si>
  <si>
    <t xml:space="preserve">Museums activities </t>
  </si>
  <si>
    <t xml:space="preserve">Operation of historical sites and buildings and similar visitor attractions </t>
  </si>
  <si>
    <t xml:space="preserve">Botanical and zoological gardens and nature reserves activities </t>
  </si>
  <si>
    <t xml:space="preserve">Gambling and betting activities </t>
  </si>
  <si>
    <t xml:space="preserve">Operation of sports facilities </t>
  </si>
  <si>
    <t xml:space="preserve">Activities of sports clubs </t>
  </si>
  <si>
    <t xml:space="preserve">Fitness facilities </t>
  </si>
  <si>
    <t xml:space="preserve">Other sports activities </t>
  </si>
  <si>
    <t xml:space="preserve">Activities of amusement parks and theme parks </t>
  </si>
  <si>
    <t xml:space="preserve">Other amusement and recreation activities </t>
  </si>
  <si>
    <t xml:space="preserve">Activities of business and employers membership organisations </t>
  </si>
  <si>
    <t xml:space="preserve">Activities of professional membership organisations </t>
  </si>
  <si>
    <t xml:space="preserve">Activities of trade unions </t>
  </si>
  <si>
    <t xml:space="preserve">Activities of religious organisations </t>
  </si>
  <si>
    <t xml:space="preserve">Activities of political organisations </t>
  </si>
  <si>
    <t xml:space="preserve">Activities of other membership organisations n.e.c. </t>
  </si>
  <si>
    <t xml:space="preserve">Repair of computers and peripheral equipment </t>
  </si>
  <si>
    <t xml:space="preserve">Repair of communication equipment </t>
  </si>
  <si>
    <t xml:space="preserve">Repair of consumer electronics </t>
  </si>
  <si>
    <t xml:space="preserve">Repair of household appliances and home and garden equipment </t>
  </si>
  <si>
    <t xml:space="preserve">Repair of footwear and leather goods </t>
  </si>
  <si>
    <t xml:space="preserve">Repair of furniture and home furnishings </t>
  </si>
  <si>
    <t xml:space="preserve">Repair of watches, clocks and jewellery </t>
  </si>
  <si>
    <t xml:space="preserve">Repair of other personal and household goods </t>
  </si>
  <si>
    <t xml:space="preserve">Washing and (dry-)cleaning of textile and fur products </t>
  </si>
  <si>
    <t xml:space="preserve">Hairdressing and other beauty treatment </t>
  </si>
  <si>
    <t xml:space="preserve">Funeral and related activities </t>
  </si>
  <si>
    <t xml:space="preserve">Physical well-being activities </t>
  </si>
  <si>
    <t xml:space="preserve">Undifferentiated goods-producing activities of private households for own use </t>
  </si>
  <si>
    <t>Manufacture of bodies (coachwork) for motor vehicles; manufacture of trailers and semi-trailers</t>
  </si>
  <si>
    <t xml:space="preserve">Water collection, treatment and supply </t>
  </si>
  <si>
    <t xml:space="preserve">Sewerage </t>
  </si>
  <si>
    <t xml:space="preserve">Collection of non-hazardous waste </t>
  </si>
  <si>
    <t xml:space="preserve">Collection of hazardous waste </t>
  </si>
  <si>
    <t xml:space="preserve">Treatment and disposal of non-hazardous waste </t>
  </si>
  <si>
    <t xml:space="preserve">Treatment and disposal of hazardous waste </t>
  </si>
  <si>
    <t xml:space="preserve">Dismantling of wrecks </t>
  </si>
  <si>
    <t xml:space="preserve">Recovery of sorted materials </t>
  </si>
  <si>
    <t xml:space="preserve">Agents involved in the sale of agricultural raw materials, live animals, textile raw materials and </t>
  </si>
  <si>
    <t xml:space="preserve">Manufacture of corrugated paper and paperboard and of containers of paper and paperboard </t>
  </si>
  <si>
    <t xml:space="preserve">Manufacture of office machinery and equipment (except computers and peripheral equipment) </t>
  </si>
  <si>
    <t xml:space="preserve">Retail sale of bread, cakes, flour confectionery and sugar confectionery in specialised stores </t>
  </si>
  <si>
    <t xml:space="preserve">Retail sale of flowers, plants, seeds, fertilisers, pet animals and pet food in specialised stores </t>
  </si>
  <si>
    <t>Public relations and communication activities</t>
  </si>
  <si>
    <t xml:space="preserve">Activities of head offices </t>
  </si>
  <si>
    <t>Activities of households as employers of domestic personnel</t>
  </si>
  <si>
    <t xml:space="preserve">Other personal service activities n.e.c.      </t>
  </si>
  <si>
    <t>Undifferentiated service-producing activities of private households for own use</t>
  </si>
  <si>
    <t>Activities of extraterritorial organisations and bodies</t>
  </si>
  <si>
    <t xml:space="preserve">Home Improvement Retail </t>
  </si>
  <si>
    <t xml:space="preserve">Diversified Support Services </t>
  </si>
  <si>
    <t xml:space="preserve">Specialized Consumer Services </t>
  </si>
  <si>
    <t>B - Mining and Quarrying</t>
  </si>
  <si>
    <t>G - Wholesale and retail trade; Repair of motor vehicles and motorcycles</t>
  </si>
  <si>
    <t>I - Accommodation and Food Service activities</t>
  </si>
  <si>
    <t>K - Financial and insurance activities</t>
  </si>
  <si>
    <t>M - Professional, scientific and technical activities</t>
  </si>
  <si>
    <t>N - Administrative and support service activities</t>
  </si>
  <si>
    <t>O - Public administration and defence; compulsory social security</t>
  </si>
  <si>
    <t>P - Education</t>
  </si>
  <si>
    <t>Q - Human health and social work activities</t>
  </si>
  <si>
    <t>R - Arts, entertainment and recreation</t>
  </si>
  <si>
    <t>S - Other Service activities</t>
  </si>
  <si>
    <t>T - ACTIVITIES OF HOUSEHOLDS AS EMPLOYERS; UNDIFFERENTIATED GOODS- AND SERVICES-PRODUCING ACTIVITIES OF HOUSEHOLDS FOR OWN USE</t>
  </si>
  <si>
    <t>U - Activities of extraterritorial organisations and bodies</t>
  </si>
  <si>
    <t>NACE Sector</t>
  </si>
  <si>
    <t>Utilities</t>
  </si>
  <si>
    <t>55 - Utilities; 10 - Energy</t>
  </si>
  <si>
    <t>Industrials</t>
  </si>
  <si>
    <t>55 - Utilities; 20 - Industrials</t>
  </si>
  <si>
    <t>Consumer Staples</t>
  </si>
  <si>
    <t>Materials</t>
  </si>
  <si>
    <t>15 - Materials; 30 - Consumer Staples</t>
  </si>
  <si>
    <t xml:space="preserve">Energy Equipment &amp; Services </t>
  </si>
  <si>
    <t xml:space="preserve">Oil, Gas &amp; Consumable Fuels </t>
  </si>
  <si>
    <t xml:space="preserve">Chemicals </t>
  </si>
  <si>
    <t xml:space="preserve">Construction Materials </t>
  </si>
  <si>
    <t xml:space="preserve">Containers &amp; Packaging </t>
  </si>
  <si>
    <t xml:space="preserve">Metals &amp; Mining </t>
  </si>
  <si>
    <r>
      <t>Paper &amp; Forest Products</t>
    </r>
    <r>
      <rPr>
        <b/>
        <sz val="9"/>
        <color rgb="FF0626A9"/>
        <rFont val="Calibri"/>
        <family val="2"/>
        <scheme val="minor"/>
      </rPr>
      <t xml:space="preserve"> </t>
    </r>
  </si>
  <si>
    <t xml:space="preserve">Aerospace &amp; Defense </t>
  </si>
  <si>
    <t xml:space="preserve">Building Products </t>
  </si>
  <si>
    <t xml:space="preserve">Construction &amp; Engineering </t>
  </si>
  <si>
    <t xml:space="preserve">Electrical Equipment </t>
  </si>
  <si>
    <t xml:space="preserve">Industrial Conglomerates </t>
  </si>
  <si>
    <t xml:space="preserve">Machinery </t>
  </si>
  <si>
    <t xml:space="preserve">Commercial Services &amp; Supplies </t>
  </si>
  <si>
    <t xml:space="preserve">Professional Services </t>
  </si>
  <si>
    <t xml:space="preserve">Air Freight &amp; Logistics </t>
  </si>
  <si>
    <t xml:space="preserve">Airlines </t>
  </si>
  <si>
    <t xml:space="preserve">Marine </t>
  </si>
  <si>
    <t xml:space="preserve">Road &amp; Rail </t>
  </si>
  <si>
    <t xml:space="preserve">Transportation Infrastructure </t>
  </si>
  <si>
    <t xml:space="preserve">Auto Components </t>
  </si>
  <si>
    <t xml:space="preserve">Household Durables </t>
  </si>
  <si>
    <t xml:space="preserve">Leisure Products </t>
  </si>
  <si>
    <t xml:space="preserve">Textiles, Apparel &amp; Luxury Goods </t>
  </si>
  <si>
    <t xml:space="preserve">Hotels, Restaurants &amp; Leisure </t>
  </si>
  <si>
    <t xml:space="preserve">Diversified Consumer Services </t>
  </si>
  <si>
    <t xml:space="preserve">Distributors </t>
  </si>
  <si>
    <t xml:space="preserve">Internet &amp; Direct Marketing Retail </t>
  </si>
  <si>
    <t xml:space="preserve">Multiline Retail </t>
  </si>
  <si>
    <t xml:space="preserve">Specialty Retail </t>
  </si>
  <si>
    <t xml:space="preserve">Food &amp; Staples Retailing </t>
  </si>
  <si>
    <t xml:space="preserve">Beverages </t>
  </si>
  <si>
    <t xml:space="preserve">Food Products </t>
  </si>
  <si>
    <t xml:space="preserve">Tobacco </t>
  </si>
  <si>
    <t xml:space="preserve">Household Products </t>
  </si>
  <si>
    <t xml:space="preserve">Health Care Equipment &amp; Supplies </t>
  </si>
  <si>
    <t xml:space="preserve">Health Care Providers &amp; Services </t>
  </si>
  <si>
    <t xml:space="preserve">Biotechnology </t>
  </si>
  <si>
    <t xml:space="preserve">Pharmaceuticals </t>
  </si>
  <si>
    <t xml:space="preserve">Life Sciences Tools &amp; Services </t>
  </si>
  <si>
    <t xml:space="preserve">Banks </t>
  </si>
  <si>
    <t xml:space="preserve">Diversified Financial Services </t>
  </si>
  <si>
    <t xml:space="preserve">Consumer Finance </t>
  </si>
  <si>
    <t xml:space="preserve">Capital Markets </t>
  </si>
  <si>
    <t xml:space="preserve">Mortgage Real Estate Investment Trusts (REITs) </t>
  </si>
  <si>
    <t xml:space="preserve">IT Services </t>
  </si>
  <si>
    <t xml:space="preserve">Software </t>
  </si>
  <si>
    <r>
      <t>Technology Hardware &amp; Equipment</t>
    </r>
    <r>
      <rPr>
        <b/>
        <sz val="9"/>
        <color rgb="FF011B2B"/>
        <rFont val="Calibri"/>
        <family val="2"/>
        <scheme val="minor"/>
      </rPr>
      <t xml:space="preserve"> </t>
    </r>
  </si>
  <si>
    <t xml:space="preserve">Communications Equipment </t>
  </si>
  <si>
    <t xml:space="preserve">Technology Hardware, Storage &amp; Peripherals </t>
  </si>
  <si>
    <t xml:space="preserve">Semiconductors &amp; Semiconductor Equipment </t>
  </si>
  <si>
    <t xml:space="preserve">Diversified Telecommunication Services </t>
  </si>
  <si>
    <t xml:space="preserve">Wireless Telecommunication Services </t>
  </si>
  <si>
    <t xml:space="preserve">Media </t>
  </si>
  <si>
    <t xml:space="preserve">Entertainment </t>
  </si>
  <si>
    <t xml:space="preserve">Interactive Media &amp; Services </t>
  </si>
  <si>
    <t xml:space="preserve">Electric Utilities </t>
  </si>
  <si>
    <t xml:space="preserve">Gas Utilities </t>
  </si>
  <si>
    <t xml:space="preserve">Multi-Utilities </t>
  </si>
  <si>
    <t xml:space="preserve">Water Utilities </t>
  </si>
  <si>
    <t xml:space="preserve">Independent Power and Renewable Electricity Producers </t>
  </si>
  <si>
    <t xml:space="preserve">Equity Real Estate Investment Trusts (REITs) </t>
  </si>
  <si>
    <t xml:space="preserve">Oil &amp; Gas Drilling </t>
  </si>
  <si>
    <t xml:space="preserve">Oil &amp; Gas Equipment &amp; Services </t>
  </si>
  <si>
    <t xml:space="preserve">Integrated Oil &amp; Gas </t>
  </si>
  <si>
    <t xml:space="preserve">Oil &amp; Gas Exploration &amp; Production </t>
  </si>
  <si>
    <t xml:space="preserve">Oil &amp; Gas Refining &amp; Marketing </t>
  </si>
  <si>
    <t xml:space="preserve">Oil &amp; Gas Storage &amp; Transportation  </t>
  </si>
  <si>
    <t xml:space="preserve">Commodity Chemicals </t>
  </si>
  <si>
    <t xml:space="preserve">Diversified Chemicals </t>
  </si>
  <si>
    <t xml:space="preserve">Fertilizers &amp; Agricultural Chemicals </t>
  </si>
  <si>
    <t xml:space="preserve">Industrial Gases </t>
  </si>
  <si>
    <t xml:space="preserve">Specialty Chemicals </t>
  </si>
  <si>
    <t xml:space="preserve">Metal &amp; Glass Containers </t>
  </si>
  <si>
    <t xml:space="preserve">Paper Packaging </t>
  </si>
  <si>
    <t xml:space="preserve">Aluminum </t>
  </si>
  <si>
    <t xml:space="preserve">Diversified Metals &amp; Mining </t>
  </si>
  <si>
    <t>Gold</t>
  </si>
  <si>
    <t xml:space="preserve">Precious Metals &amp; Minerals </t>
  </si>
  <si>
    <t>Silver</t>
  </si>
  <si>
    <t xml:space="preserve">Forest Products </t>
  </si>
  <si>
    <t xml:space="preserve">Paper Products </t>
  </si>
  <si>
    <t xml:space="preserve">Electrical Components &amp; Equipment </t>
  </si>
  <si>
    <t xml:space="preserve">Heavy Electrical Equipment </t>
  </si>
  <si>
    <t xml:space="preserve">Agricultural &amp; Farm Machinery </t>
  </si>
  <si>
    <t xml:space="preserve">Industrial Machinery </t>
  </si>
  <si>
    <r>
      <t xml:space="preserve">Trading Companies &amp; Distributors </t>
    </r>
    <r>
      <rPr>
        <sz val="9"/>
        <color rgb="FF011B2B"/>
        <rFont val="Calibri"/>
        <family val="2"/>
        <scheme val="minor"/>
      </rPr>
      <t xml:space="preserve"> </t>
    </r>
  </si>
  <si>
    <t xml:space="preserve">Trading Companies &amp; Distributors </t>
  </si>
  <si>
    <t xml:space="preserve">Commercial Printing </t>
  </si>
  <si>
    <t xml:space="preserve">Environmental &amp; Facilities Services </t>
  </si>
  <si>
    <t xml:space="preserve">Office Services &amp; Supplies </t>
  </si>
  <si>
    <t xml:space="preserve">Security &amp; Alarm Services </t>
  </si>
  <si>
    <t xml:space="preserve">Research &amp; Consulting Services </t>
  </si>
  <si>
    <t xml:space="preserve">Airport Services </t>
  </si>
  <si>
    <t xml:space="preserve">Highways &amp; Railtracks </t>
  </si>
  <si>
    <t xml:space="preserve">Marine Ports &amp; Services </t>
  </si>
  <si>
    <t xml:space="preserve">Auto Parts &amp; Equipment </t>
  </si>
  <si>
    <t xml:space="preserve">Tires &amp; Rubber </t>
  </si>
  <si>
    <t>Automobiles</t>
  </si>
  <si>
    <t xml:space="preserve">Automobile Manufacturers </t>
  </si>
  <si>
    <t xml:space="preserve">Motorcycle Manufacturers </t>
  </si>
  <si>
    <t xml:space="preserve">Consumer Electronics </t>
  </si>
  <si>
    <t xml:space="preserve">Home Furnishings </t>
  </si>
  <si>
    <t>Homebuilding</t>
  </si>
  <si>
    <t xml:space="preserve">Household Appliances </t>
  </si>
  <si>
    <t xml:space="preserve">Housewares &amp; Specialties </t>
  </si>
  <si>
    <t xml:space="preserve">Casinos &amp; Gaming </t>
  </si>
  <si>
    <t xml:space="preserve">Hotels, Resorts &amp; Cruise Lines </t>
  </si>
  <si>
    <t xml:space="preserve">Leisure Facilities </t>
  </si>
  <si>
    <t xml:space="preserve">Education Services </t>
  </si>
  <si>
    <t xml:space="preserve">Department Stores </t>
  </si>
  <si>
    <t xml:space="preserve">General Merchandise Stores </t>
  </si>
  <si>
    <t xml:space="preserve">Apparel Retail </t>
  </si>
  <si>
    <t xml:space="preserve">Computer &amp; Electronics Retail </t>
  </si>
  <si>
    <t xml:space="preserve">Specialty Stores </t>
  </si>
  <si>
    <t xml:space="preserve">Automotive Retail </t>
  </si>
  <si>
    <t xml:space="preserve">Homefurnishing Retail </t>
  </si>
  <si>
    <t xml:space="preserve">Drug Retail </t>
  </si>
  <si>
    <t xml:space="preserve">Food Distributors </t>
  </si>
  <si>
    <t xml:space="preserve">Hypermarkets &amp; Super Centers </t>
  </si>
  <si>
    <t xml:space="preserve">Food Retail  </t>
  </si>
  <si>
    <t xml:space="preserve">Distillers &amp; Vintners </t>
  </si>
  <si>
    <t xml:space="preserve">Soft Drinks </t>
  </si>
  <si>
    <t xml:space="preserve">Agricultural Products </t>
  </si>
  <si>
    <t xml:space="preserve">Packaged Foods &amp; Meats </t>
  </si>
  <si>
    <r>
      <t xml:space="preserve">Personal Products </t>
    </r>
    <r>
      <rPr>
        <sz val="9"/>
        <color rgb="FF011B2B"/>
        <rFont val="Calibri"/>
        <family val="2"/>
        <scheme val="minor"/>
      </rPr>
      <t xml:space="preserve"> </t>
    </r>
  </si>
  <si>
    <t xml:space="preserve">Personal Products </t>
  </si>
  <si>
    <t xml:space="preserve">Health Care Equipment </t>
  </si>
  <si>
    <t xml:space="preserve">Health Care Supplies </t>
  </si>
  <si>
    <t xml:space="preserve">Health Care Distributors </t>
  </si>
  <si>
    <t xml:space="preserve">Health Care Services </t>
  </si>
  <si>
    <t xml:space="preserve">Health Care Facilities </t>
  </si>
  <si>
    <t xml:space="preserve">Managed Health Care </t>
  </si>
  <si>
    <r>
      <t xml:space="preserve">Health Care Technology </t>
    </r>
    <r>
      <rPr>
        <sz val="9"/>
        <color rgb="FF011B2B"/>
        <rFont val="Calibri"/>
        <family val="2"/>
        <scheme val="minor"/>
      </rPr>
      <t xml:space="preserve"> </t>
    </r>
  </si>
  <si>
    <t xml:space="preserve">Health Care Technology </t>
  </si>
  <si>
    <t xml:space="preserve">Diversified Banks </t>
  </si>
  <si>
    <t xml:space="preserve">Regional Banks </t>
  </si>
  <si>
    <t xml:space="preserve">Thrifts &amp; Mortgage Finance </t>
  </si>
  <si>
    <t xml:space="preserve">Other Diversified Financial Services </t>
  </si>
  <si>
    <t xml:space="preserve">Multi-Sector Holdings </t>
  </si>
  <si>
    <t xml:space="preserve">Specialized Finance </t>
  </si>
  <si>
    <t xml:space="preserve">Asset Management &amp; Custody Banks </t>
  </si>
  <si>
    <t xml:space="preserve">Investment Banking &amp; Brokerage </t>
  </si>
  <si>
    <t xml:space="preserve">Diversified Capital Markets </t>
  </si>
  <si>
    <t xml:space="preserve">Financial Exchanges &amp; Data </t>
  </si>
  <si>
    <t xml:space="preserve">Mortgage REITs </t>
  </si>
  <si>
    <t xml:space="preserve">Insurance Brokers </t>
  </si>
  <si>
    <t xml:space="preserve">Life &amp; Health Insurance </t>
  </si>
  <si>
    <t xml:space="preserve">Multi-line Insurance </t>
  </si>
  <si>
    <t xml:space="preserve">Property &amp; Casualty Insurance </t>
  </si>
  <si>
    <t xml:space="preserve">IT Consulting &amp; Other Services </t>
  </si>
  <si>
    <t>Data Processing &amp; Outsourced Services</t>
  </si>
  <si>
    <t xml:space="preserve">Internet Services &amp; Infrastructure </t>
  </si>
  <si>
    <t xml:space="preserve">Application Software </t>
  </si>
  <si>
    <t xml:space="preserve">Systems Software </t>
  </si>
  <si>
    <t>Electronic Equipment, Instruments &amp; Components</t>
  </si>
  <si>
    <t xml:space="preserve">Electronic Equipment &amp; Instruments </t>
  </si>
  <si>
    <t xml:space="preserve">Electronic Components </t>
  </si>
  <si>
    <t xml:space="preserve">Electronic Manufacturing Services </t>
  </si>
  <si>
    <t xml:space="preserve">Technology Distributors </t>
  </si>
  <si>
    <t xml:space="preserve">Semiconductor Equipment </t>
  </si>
  <si>
    <t xml:space="preserve">Alternative Carriers </t>
  </si>
  <si>
    <t xml:space="preserve">Integrated Telecommunication Services </t>
  </si>
  <si>
    <t xml:space="preserve">Cable &amp; Satellite </t>
  </si>
  <si>
    <t xml:space="preserve">Movies &amp; Entertainment </t>
  </si>
  <si>
    <t xml:space="preserve">Interactive Home Entertainment </t>
  </si>
  <si>
    <t xml:space="preserve">Renewable Electricity </t>
  </si>
  <si>
    <t xml:space="preserve">Diversified REITs </t>
  </si>
  <si>
    <t xml:space="preserve">Industrial REITs </t>
  </si>
  <si>
    <t xml:space="preserve">Hotel &amp; Resort REITs </t>
  </si>
  <si>
    <t xml:space="preserve">Office REITs  </t>
  </si>
  <si>
    <t xml:space="preserve">Health Care REITs  </t>
  </si>
  <si>
    <t xml:space="preserve">Residential REITs </t>
  </si>
  <si>
    <t xml:space="preserve">Retail REITs </t>
  </si>
  <si>
    <t xml:space="preserve">Specialized REITs </t>
  </si>
  <si>
    <t xml:space="preserve">Real Estate Management &amp; Development </t>
  </si>
  <si>
    <t xml:space="preserve">Diversified Real Estate Activities </t>
  </si>
  <si>
    <t xml:space="preserve">Real Estate Operating Companies </t>
  </si>
  <si>
    <t xml:space="preserve">Real Estate Development </t>
  </si>
  <si>
    <t xml:space="preserve">Real Estate Services </t>
  </si>
  <si>
    <t>Capital goods</t>
  </si>
  <si>
    <t>Commercial &amp; Professional Services</t>
  </si>
  <si>
    <t>Consumer Discretionary</t>
  </si>
  <si>
    <t>Automobiles &amp; Components</t>
  </si>
  <si>
    <t>Consumer Durables &amp; Apparel</t>
  </si>
  <si>
    <t>Consumer Services</t>
  </si>
  <si>
    <t>Retailing</t>
  </si>
  <si>
    <t>Food &amp; Staples Retailing</t>
  </si>
  <si>
    <t>Food, Beverage &amp; Tobacco</t>
  </si>
  <si>
    <t xml:space="preserve">Household &amp; Personal Products </t>
  </si>
  <si>
    <t>Health Care</t>
  </si>
  <si>
    <t>Health Care Equipment &amp; Services</t>
  </si>
  <si>
    <t>Pharmaceuticals, Biotechnology &amp; Life Sciences</t>
  </si>
  <si>
    <t>Financials</t>
  </si>
  <si>
    <t>Banks</t>
  </si>
  <si>
    <t>Diversified Financials</t>
  </si>
  <si>
    <t>Insurance</t>
  </si>
  <si>
    <t>Information Technology</t>
  </si>
  <si>
    <t>Software &amp; Services</t>
  </si>
  <si>
    <t>Semiconductors &amp; Semiconductor Equipment</t>
  </si>
  <si>
    <t>Communication Services</t>
  </si>
  <si>
    <t>Telecommunication Services</t>
  </si>
  <si>
    <t>Media &amp; Entertainment</t>
  </si>
  <si>
    <t>GICS Sub- Industry Code</t>
  </si>
  <si>
    <t>GICS Sub- Industry</t>
  </si>
  <si>
    <t>GICS Industry Code</t>
  </si>
  <si>
    <t>GICS Industry</t>
  </si>
  <si>
    <t>GICS Industry Group Code</t>
  </si>
  <si>
    <t>GICS Industry Group</t>
  </si>
  <si>
    <t>GICS Sector</t>
  </si>
  <si>
    <t>GICS Sector Code</t>
  </si>
  <si>
    <t>10 - Energy; 20 - Industrials</t>
  </si>
  <si>
    <t>F - Construction; L - Real estate activities</t>
  </si>
  <si>
    <t>20 - Industrials; 60 - Real Estate</t>
  </si>
  <si>
    <t>10 - Energy; 15 - Materials; 20 - Industrials; 25 - Consumer Discretionary; 30 - Consumer Staples; 35 - Health Care; 45 - Information Technology; 50 - Communication Services</t>
  </si>
  <si>
    <t>20 - Industrials; 45 - Information Technology; 50 - Communication Services</t>
  </si>
  <si>
    <t>NACE</t>
  </si>
  <si>
    <t>GICS</t>
  </si>
  <si>
    <t>Direct Real Estate</t>
  </si>
  <si>
    <t>Farmland</t>
  </si>
  <si>
    <t>Other</t>
  </si>
  <si>
    <t>Indirect Real Estate (e.g. REITs)</t>
  </si>
  <si>
    <t>Reporting Currency:</t>
  </si>
  <si>
    <t>AUM (mn):</t>
  </si>
  <si>
    <t>Investor:</t>
  </si>
  <si>
    <t>Time Stamp:</t>
  </si>
  <si>
    <t>XX-XX-202X</t>
  </si>
  <si>
    <t>Click to be taken to in-depth NACE/ GICS applicable sub-industries</t>
  </si>
  <si>
    <t>What economic sectors could climate solutions under the 'Energy' theme fall within?</t>
  </si>
  <si>
    <t>Sub-themes within 'Energy'</t>
  </si>
  <si>
    <t xml:space="preserve">Click through for detailed classification criteria </t>
  </si>
  <si>
    <t>SUSTAINABLE LAND &amp; MARINE</t>
  </si>
  <si>
    <t>Sustainable Land &amp; Marine</t>
  </si>
  <si>
    <t>What economic sectors could climate solutions under the 'Sustainable Land &amp; Marine' theme fall within?</t>
  </si>
  <si>
    <t>Sub-themes within 'Sustainable Land &amp; Marine'</t>
  </si>
  <si>
    <t>Sub-themes within 'Transportation'</t>
  </si>
  <si>
    <t>Manufacturing &amp; Industry</t>
  </si>
  <si>
    <t>What economic sectors could climate solutions under the 'Manufacturing &amp; Industry' theme fall within?</t>
  </si>
  <si>
    <t>Sub-themes within 'Manufacturing &amp; Industry'</t>
  </si>
  <si>
    <t>MANUFACTURING &amp; INDUSTRY</t>
  </si>
  <si>
    <t>What economic sectors could climate solutions under the 'Buildings' theme fall within?</t>
  </si>
  <si>
    <t>Sub-themes within 'Buildings'</t>
  </si>
  <si>
    <t>What economic sectors could climate solutions under the 'ICT' theme fall within?</t>
  </si>
  <si>
    <t>Sub-themes within 'ICT'</t>
  </si>
  <si>
    <t>Asset Specifics</t>
  </si>
  <si>
    <t>Screening Indicator</t>
  </si>
  <si>
    <t>Photovoltaic generation facilities (onshore)</t>
  </si>
  <si>
    <t>Concentrated solar power renewable sources facilities (onshore)</t>
  </si>
  <si>
    <t>Manufacturing facilities wholly dedicated to onshore solar energy development such as PV cells &amp; components, CSP dishes, troughs &amp; components etc</t>
  </si>
  <si>
    <t>Dedicated storage, distribution, installation, wholesale and retail</t>
  </si>
  <si>
    <t>Dedicated transmission infrastructure</t>
  </si>
  <si>
    <t>Dedicated supporting infrastructure including inverters, transformers, energy storage systems and control systems</t>
  </si>
  <si>
    <t>Facilities shall have no more than 15% of electricity generated from non-renewable sources</t>
  </si>
  <si>
    <t>Onshore wind farms</t>
  </si>
  <si>
    <t>Manufacturing facilities wholly dedicated to onshore wind energy development such as wind turbines</t>
  </si>
  <si>
    <t>Dedicated supporting infrastructure</t>
  </si>
  <si>
    <t>Facilities shall have no more than 15% of electricity generated from nonrenewable sources</t>
  </si>
  <si>
    <t>Electricity generation facilities</t>
  </si>
  <si>
    <t>Direct heat application such as Geothermal Heat Pump (GHP)</t>
  </si>
  <si>
    <t>Manufacturing facilities wholly dedicated to geothermal energy developments such as geothermal turbines</t>
  </si>
  <si>
    <t>Direct emissions less than 100gCO2/kWh</t>
  </si>
  <si>
    <t>Facilities producing liquid biofuel, solid and gaseous biomass for heating and cogeneration</t>
  </si>
  <si>
    <t>Facilities producing liquid biofuel, solid and gaseous biomass for electricity production</t>
  </si>
  <si>
    <t>Facilities producing biofuel for transport</t>
  </si>
  <si>
    <t>Electricity generation facilities such as biomass power station</t>
  </si>
  <si>
    <t>Heating facilities</t>
  </si>
  <si>
    <t>Cooling facilities</t>
  </si>
  <si>
    <t>Combined Heat &amp; Power facilities</t>
  </si>
  <si>
    <t>Manufacturing facilities wholly dedicated to bioenergy development</t>
  </si>
  <si>
    <t>Dedicated storage, distribution, installation and wholesale and retail</t>
  </si>
  <si>
    <t>Blending facilities</t>
  </si>
  <si>
    <t>(i) 80% GHG emission reduction compared to fossil fuel baseline AND (ii) Biofuel must be sourced from a sustainable feedstock (only timber feedstock allowed is waste wood)</t>
  </si>
  <si>
    <t>(i) Emissions of electricity generated must be lower than 100gCO2/kWh AND (ii) Biofuel must be sourced from a sustainable feedstock (the only timber feedstock allowed is waste wood)</t>
  </si>
  <si>
    <t>Run of river</t>
  </si>
  <si>
    <t>Impoundment</t>
  </si>
  <si>
    <t>Pumped storage</t>
  </si>
  <si>
    <t>Manufacturing facilities wholly dedicated to hydropower development such as hydro turbines and components</t>
  </si>
  <si>
    <t xml:space="preserve">Proposed: power density &gt; 5W/m2; or emissions of electricity generated &lt;100gCO2e/kWh AND Must perform an assessment, based on recognised best practice guidelines, of environmental and social risks and incorporate measures to address risks Only for pumped storage: facility will not be charged with carbon intensive energy OR facility is contributing to a grid which has at least 20% share of intermittent renewables </t>
  </si>
  <si>
    <t>Offshore wind farms</t>
  </si>
  <si>
    <t>Offshore solar farms</t>
  </si>
  <si>
    <t>Tidal and wave energy generation facilities</t>
  </si>
  <si>
    <t>Other marine electricity generation facilities using ocean thermals, salinity, gradients, etc</t>
  </si>
  <si>
    <t>Heating or cooling facilities using ocean thermals</t>
  </si>
  <si>
    <t>Manufacturing facilities wholly dedicated to marine renewable energy development such as wind turbines and platforms, vertical and horizontal axis turbines, instream generators, etc</t>
  </si>
  <si>
    <t>Fossil fuel back up can only be used for restart capability and monitoring, operating or resilience measures in the event of no power in the system</t>
  </si>
  <si>
    <t>Must achieve an 80% reduction in gCO2e/kWh compared to fossil fuel alternative</t>
  </si>
  <si>
    <t>Dedicated supporting facilities, such as transmission terminus and transformers, grid connections, dedicated facilities for supporting vessels, equipment storage and onshore assembly</t>
  </si>
  <si>
    <t>Coal or oil with carbon capture &amp; storage (CCS)</t>
  </si>
  <si>
    <t>Fossil Fuels</t>
  </si>
  <si>
    <t>CCS must capture 100% of GHG emissions</t>
  </si>
  <si>
    <t>Power plants</t>
  </si>
  <si>
    <t>Transmission &amp; Distribution</t>
  </si>
  <si>
    <t>Construction or upgrading of overground transmission and distribution lines</t>
  </si>
  <si>
    <t>Undergrounding of lines where exposed to climate risks</t>
  </si>
  <si>
    <t>Construction or upgrading of sub-stations, buildings, fences and busbars</t>
  </si>
  <si>
    <t>Fuses, circuit breakers, disconnectors, reactors, capacitors, transformers, voltage, regulators and switchgear</t>
  </si>
  <si>
    <t>Controls, computers, automation, sensors, smart meters, ICT platforms and technology that is dedicated to smart systems</t>
  </si>
  <si>
    <t>Infrastructure supports the integration of renewable energy or energy efficiency systems and their load- balancing</t>
  </si>
  <si>
    <t xml:space="preserve">Required for construction or upgrading of transmission &amp; distribution infrastructure to reduce the curtailment of renewable energy into the grid </t>
  </si>
  <si>
    <t>Batteries, capacitors, compressed air storage and flywheels</t>
  </si>
  <si>
    <t>Large scale energy storage facilities</t>
  </si>
  <si>
    <t>Manufacture facilities dedicated to any of the above</t>
  </si>
  <si>
    <t>Reduce GHG emissions by enabling the connection of renewable energy, reducing the curtailment of renewable energy, or facilitating lower carbon sources of electricity generation during charging/ storage compared to fossil fuel options</t>
  </si>
  <si>
    <t>Electric passenger &amp; freight vehicles</t>
  </si>
  <si>
    <t>Hydrogen passenger &amp; freight vehicles</t>
  </si>
  <si>
    <t>Other passenger vehicles, e.g. hybrid vehicles</t>
  </si>
  <si>
    <t>Dedicated manufacturing facilities for vehicles and key components, such as batteries, being used in eligible vehicles</t>
  </si>
  <si>
    <t>Dedicated charging and alternative fuel infrastructure (when separate from fossil fuel filling stations and garages)</t>
  </si>
  <si>
    <t>Vehicle meets universal gCO2/p-km (passenger per kilometre) threshold based on IEA Mobility Model data</t>
  </si>
  <si>
    <t>Rolling stock and vehicles for electrified public transport, such as electrified rail, trams, trolleybuses and cable cars</t>
  </si>
  <si>
    <t>Fossil fuel or hybrid vehicles or rolling stock</t>
  </si>
  <si>
    <t>Buses with no direct emissions (electric or hydrogen)</t>
  </si>
  <si>
    <t>Fossil fuel or hybrid vehicles</t>
  </si>
  <si>
    <t>Dedicated manufacturing facilities for rolling stock, buses or key components such as batteries, being used in eligible vehicles</t>
  </si>
  <si>
    <t>Dedicated infrastructure for electrified public transport</t>
  </si>
  <si>
    <t>Dedicated product or supporting infrastructure for fossil fuel or hybrid vehicles or rolling stock</t>
  </si>
  <si>
    <t>Passenger transport system meets universal gCO2/pkm (passenger-kilometre) threshold</t>
  </si>
  <si>
    <t>Eligible if the transport mode supported is eligible according to one of the above</t>
  </si>
  <si>
    <t>Public walking and cycling infrastructure and cycling schemes</t>
  </si>
  <si>
    <t>Bus rapid transit systems</t>
  </si>
  <si>
    <t>Rolling stock for electrified freight rail</t>
  </si>
  <si>
    <t>Rolling stock for non-electrified freight rail</t>
  </si>
  <si>
    <t>All infrastructure for electrified freight rail</t>
  </si>
  <si>
    <t>All infrastructure for nonelectrified freight rail</t>
  </si>
  <si>
    <t>ICT that improves asset utilisation, flow and modal shift, regardless of transport mode (public transport information, car-sharing schemes, smart cards, road charging systems, etc)</t>
  </si>
  <si>
    <t>Intermodal freight facilities</t>
  </si>
  <si>
    <t>Terminals to improve journey times</t>
  </si>
  <si>
    <t>Smart freight logistics</t>
  </si>
  <si>
    <t>Multi-modal logistics hubs</t>
  </si>
  <si>
    <t>Integration of transport and urban development planning</t>
  </si>
  <si>
    <t>Asset Type</t>
  </si>
  <si>
    <t>Generation facilities (power &amp; heat)</t>
  </si>
  <si>
    <t>Supply chain facilities</t>
  </si>
  <si>
    <t>Facilities producing biofuel, biomass, biogas including fuel preparation process facilities, pretreatment facilities and biorefinery facilities (if ≥50% biomass based products produced for energy use)</t>
  </si>
  <si>
    <t>Generation facilities (power, heat &amp; cooling)</t>
  </si>
  <si>
    <t>Generation facilities</t>
  </si>
  <si>
    <t>Distributed assets</t>
  </si>
  <si>
    <t>ICT / smart grid applications</t>
  </si>
  <si>
    <t>Storage assets</t>
  </si>
  <si>
    <t>Facilities</t>
  </si>
  <si>
    <t>Vehicles</t>
  </si>
  <si>
    <t>Trains</t>
  </si>
  <si>
    <t>Buses</t>
  </si>
  <si>
    <t>Cross Cutting</t>
  </si>
  <si>
    <t>Passenger aircraft</t>
  </si>
  <si>
    <t>Aircraft</t>
  </si>
  <si>
    <t>Cargo aircraft</t>
  </si>
  <si>
    <t>Dedicated manufacture</t>
  </si>
  <si>
    <t>Supporting infrastructure</t>
  </si>
  <si>
    <t>Supporting buildings</t>
  </si>
  <si>
    <t>None</t>
  </si>
  <si>
    <t xml:space="preserve">(i) Emissions of biomass or biofuel used must be 80% lower than fossil fuel baseline and the energy efficiency achieved must be at least 80% AND (ii) Biofuel must be sourced from a sustainable feedstock (the only timber feedstock allowed is waste wood) </t>
  </si>
  <si>
    <t>Not yet developed</t>
  </si>
  <si>
    <t>Private Passenger Transport</t>
  </si>
  <si>
    <t>Public Passenger transport</t>
  </si>
  <si>
    <t>Fossil fuel freight must not be more than 50% of the freight transported (in tonne/km)</t>
  </si>
  <si>
    <t>(i) Fossil fuel freight must not be more than 50% of the freight transported (in tonne/ km) (ii) Transport meets universal gCO2/t-km (tonne-kilometre) threshold</t>
  </si>
  <si>
    <t>Eligible if the associated rail is eligible</t>
  </si>
  <si>
    <t>Must deliver substantial GHG emissions savings on either a passenger/km or a tonne/ km basis</t>
  </si>
  <si>
    <t>Use of low GHG fuel (e.g. solar, electric, high % of biofuel), delivering substantial reduction in gCO2e/passenger or tonne/km</t>
  </si>
  <si>
    <t>See Buidlings</t>
  </si>
  <si>
    <t>Cargo ships</t>
  </si>
  <si>
    <t>Passenger ships e.g. cruise ships or ferries</t>
  </si>
  <si>
    <t>Supporting infrastructure, e.g. ports or manufacture</t>
  </si>
  <si>
    <t>Use of low GHG fuel (e.g. hydrogen, ammonia, electric, high % of biofuel), delivering substantial reduction in gCO2e/tonne/km</t>
  </si>
  <si>
    <t>Use of low GHG fuel (e.g. hydrogen, ammonia, electric, high % of biofuel), delivering substantial reduction in gCO2e/passenger/km</t>
  </si>
  <si>
    <t>Water Infrastructure</t>
  </si>
  <si>
    <t>Smart networks, early warning systems for storms, droughts, floods or dam failure, water quality or quantity monitoring processes</t>
  </si>
  <si>
    <t>Rainwater harvesting systems, storm water management systems, water distribution systems, infiltration ponds, aquifer storage, groundwater recharge systems, sewer systems, pumps, sand dams</t>
  </si>
  <si>
    <t>Drinking water treatment, desalination plants, water recycling systems, wastewater treatment facilities, manure and slurry treatment facilities Ecological retention system, current force reduction mechanisms</t>
  </si>
  <si>
    <t>Rainwater harvesting systems, gravity fed canal systems, pumped canal or water distribution systems, terracing systems, drip, flood and pivot irrigation systems</t>
  </si>
  <si>
    <t>Surge barriers, pumping stations, levees, gates</t>
  </si>
  <si>
    <t>Water storage from aquatic ecosystems, aquifer storage, snowpack runoff, groundwater recharge systems, riparian wetlands</t>
  </si>
  <si>
    <t>Flood defences by ecological retention, restoration of riparian wetlands, relocation of assets</t>
  </si>
  <si>
    <t>Drought defences by aquifer storage, recharge zone management, wetland management</t>
  </si>
  <si>
    <t>Water treatment by natural filtration systems, forest and fire management</t>
  </si>
  <si>
    <t>Stormwater management by permeable surfaces, erosion control systems, evapotranspiration systems</t>
  </si>
  <si>
    <t>Water saving technologies</t>
  </si>
  <si>
    <t>Products</t>
  </si>
  <si>
    <t xml:space="preserve">No net GHG emissions are expected, and the issuer discloses the justification for this decision with supporting documentation OR Negative net GHG emissions are expected, and the issuer has estimated and delivered the GHG mitigation impact that will be delivered over the operational lifetime of the project or asset </t>
  </si>
  <si>
    <t>Commercial buildings</t>
  </si>
  <si>
    <t>Residential buildings</t>
  </si>
  <si>
    <t>Other building types</t>
  </si>
  <si>
    <t>Including offices, hotels, retail buildings, public buildings, educational buildings, healthcare buildings etc.</t>
  </si>
  <si>
    <t>Multifamily residential buildings</t>
  </si>
  <si>
    <t>Private dwellings</t>
  </si>
  <si>
    <t>Data centres</t>
  </si>
  <si>
    <t>Stations and related buildings for eligible transport</t>
  </si>
  <si>
    <t>Industrial buildings</t>
  </si>
  <si>
    <t>An emissions footprint in the top 15% of emissions performance in the local market OR A substantial reduction in gCO2/m2 because of upgrade or retrofit</t>
  </si>
  <si>
    <t>See ICT</t>
  </si>
  <si>
    <t>See Transport</t>
  </si>
  <si>
    <t>See Industry</t>
  </si>
  <si>
    <t>Energy efficiency</t>
  </si>
  <si>
    <t>Facilities dedicated to manufacturing energy efficient components</t>
  </si>
  <si>
    <t>Low carbon building materials</t>
  </si>
  <si>
    <t>Low carbon and alternative building materials such as alternatives to cement and concrete</t>
  </si>
  <si>
    <t>Built environment</t>
  </si>
  <si>
    <t>Urban Planning</t>
  </si>
  <si>
    <t>Urban or semi-urban areas</t>
  </si>
  <si>
    <t>Such as neighbourhood level works, upgrades and retrofits such as street lighting</t>
  </si>
  <si>
    <t>The built environment or specific programme must improve its emissions performance (gCO2/m2) substantially</t>
  </si>
  <si>
    <t>District heating for residential and commercial applications</t>
  </si>
  <si>
    <t>Building, maintaining or upgrading utility tunnels for cables or pipelines</t>
  </si>
  <si>
    <t>Urban policies and regulations directed to climate change mitigation e.g. car-free areas</t>
  </si>
  <si>
    <t>Fed primarily by renewable energy</t>
  </si>
  <si>
    <t>Significant resource and energy efficiency improvements</t>
  </si>
  <si>
    <t>Significant impact on urban emissions</t>
  </si>
  <si>
    <t>Agricultural land - including land used for the production of crops, agroforestry and silvopastoral systems, land used to rear livestock</t>
  </si>
  <si>
    <t>Livestock</t>
  </si>
  <si>
    <t>Machinery and equipment to manage and cultivate eligible land or livestock</t>
  </si>
  <si>
    <t>Associated management, information systems and other technologies</t>
  </si>
  <si>
    <t>Drip, flood and pivot irrigation systems</t>
  </si>
  <si>
    <t>Agricultural production</t>
  </si>
  <si>
    <t>Demonstration of significant carbon sequestration, reduction in emissions or compatibility with ‘low carbon agriculture’ targets</t>
  </si>
  <si>
    <t>Eligible if the agricultural production adheres with the above</t>
  </si>
  <si>
    <t>See Water</t>
  </si>
  <si>
    <t>Forests &amp; timber production</t>
  </si>
  <si>
    <t>Plantations and natural forests</t>
  </si>
  <si>
    <t>Machinery and equipment to manage and cultivate eligible forested land</t>
  </si>
  <si>
    <t>Production facilities incorporating efficient pulping process, biorefineries, use of recyclates</t>
  </si>
  <si>
    <t>Pulp &amp; paper</t>
  </si>
  <si>
    <t>No conversion from natural landscape and health of the forest is well managed</t>
  </si>
  <si>
    <t>Eligible if the forest and timber production adheres with the above</t>
  </si>
  <si>
    <t>Land remediation and clean up</t>
  </si>
  <si>
    <t>Natural ecosystem land (managed and unmanaged)</t>
  </si>
  <si>
    <t>Machinery and equipment to manage eligible ecosystems</t>
  </si>
  <si>
    <t>Associated management and information systems and other technologies</t>
  </si>
  <si>
    <t>Habitat is appropriate for the location and is maintained in good health</t>
  </si>
  <si>
    <t>Eligible if the related land is in compliance with the above</t>
  </si>
  <si>
    <t>Land</t>
  </si>
  <si>
    <t>Wild fisheries and farmed fish</t>
  </si>
  <si>
    <t>Machinery and equipment to manage and harvest in fisheries and fish farms e.g. fishing vessels</t>
  </si>
  <si>
    <t>On shore and off shore fish processing and storage facilities connected to eligible fisheries and fish farms</t>
  </si>
  <si>
    <t>Fisheries</t>
  </si>
  <si>
    <t>Must hold certification for sustainable management</t>
  </si>
  <si>
    <t>Eligible if the fishery or aquaculture operation adheres with the above</t>
  </si>
  <si>
    <t>Input supply systems for seed production, distribution and access</t>
  </si>
  <si>
    <t>Primary processing and storage facilities for eligible agricultural produce</t>
  </si>
  <si>
    <t>Primary processing and storage facilities for eligible forestry produce</t>
  </si>
  <si>
    <t>Primary processing facilities and storage for eligible fisheries and aquaculture activities</t>
  </si>
  <si>
    <t>Supply chain</t>
  </si>
  <si>
    <t>Facility is sustainable managed and certified as such</t>
  </si>
  <si>
    <t>Eligible if agricultural produce complies with relevant Criteria</t>
  </si>
  <si>
    <t>Eligible if forest produce complies with relevant Criteria</t>
  </si>
  <si>
    <t>Eligible if fish produce complies with relevant Criteria</t>
  </si>
  <si>
    <t>Facilities and assets with high recovery rates of reusable or recyclable material</t>
  </si>
  <si>
    <t>Made from 100% recycled and recyclable materials. Supports source segregation of waste</t>
  </si>
  <si>
    <t>Storage and bulking facilities</t>
  </si>
  <si>
    <t xml:space="preserve">Dedicated to eligible waste processing asset(s) downstream. Those downstream assets do not need to be certified but do need to meet the criteria for that asset type. All waste stored must be transferred to those assets </t>
  </si>
  <si>
    <t>Collection vehicles</t>
  </si>
  <si>
    <t>Must meet Transport Criteria</t>
  </si>
  <si>
    <t>Facilities for collection, sorting and material recovery</t>
  </si>
  <si>
    <t>Waste storage facilities</t>
  </si>
  <si>
    <t>Facilities refurbishing or repairing products or cleaning components or products for reuse in their original function</t>
  </si>
  <si>
    <t>Facilities for the re-use of materials</t>
  </si>
  <si>
    <t>The products are put back to their original use without any further pre-processing required. For WEEE, the product is covered by ecolabelling scheme and only those products meeting the three lowest energy use categories are eligible</t>
  </si>
  <si>
    <t>Waste Storage</t>
  </si>
  <si>
    <t>Facilities for the recycling of materials</t>
  </si>
  <si>
    <t>Facilities for recycling or metals, plastics, glass (except aggregate) and paper</t>
  </si>
  <si>
    <t>The secondary raw materials (such as steel, aluminum, glass, plastics) cease to be waste and are sold to be used as secondary raw materials</t>
  </si>
  <si>
    <t>Anaerobic digestion facilities</t>
  </si>
  <si>
    <t>Facilities for the production of biogas from green waste</t>
  </si>
  <si>
    <t xml:space="preserve">Total methane emissions &lt;= 1285g CH4/ tonne of waste input. Woody waste must be segregated before or after processing and sent to an eligible EfW or composting plant. Monitoring, sampling and control of the following is carried out in accordance with PAS110 guidance. The solid and liquid products are not landfilled and replace nonwaste materials in the market  </t>
  </si>
  <si>
    <t>Composting facilities</t>
  </si>
  <si>
    <t>Facilities for the production of compost from residual waste</t>
  </si>
  <si>
    <t>Zero measurable methane emissions. Monitoring, sampling and control is carried out in accordance with PAS100 guidance. The resulting product is not landfilled and  replaces non-waste material in the market</t>
  </si>
  <si>
    <t>Waste to energy plants (e.g. incineration, gasification, pyrolysis and plasma)</t>
  </si>
  <si>
    <t>Facilities for solid waste treatment with production of electricity or heat as a by-product</t>
  </si>
  <si>
    <t xml:space="preserve">Only facilities outside the EU are potentially eligible. Plant efficiency &gt;= 25%; AND Bottom ash recovery; AND &gt;= 90% recovery of metal from ash; AND Average carbon intensity of electricity and/ or heat over the life of the plant &lt;= waste management allowance; AND capacity of the plant does not exceed the calculated residual waste at any time in the plant’s life </t>
  </si>
  <si>
    <t>Landfill with gas capture</t>
  </si>
  <si>
    <t>Projects to add gas capture to existing, closed landfill facilities</t>
  </si>
  <si>
    <t xml:space="preserve">Biogas from closed landfill facilities. Gas capture &gt;= 75%; AND gas used to generate electricity and input to the natural gas grid or used as vehicle fuel; AND the landfill is not accepting further waste (with the exception of restoration materials) </t>
  </si>
  <si>
    <t>Nuclear waste treatment</t>
  </si>
  <si>
    <t>Nuclear waste disposal</t>
  </si>
  <si>
    <t>Wastewater</t>
  </si>
  <si>
    <t>Fibre optic and cable networks</t>
  </si>
  <si>
    <t>Such as internet exchange points</t>
  </si>
  <si>
    <t>Connectivity</t>
  </si>
  <si>
    <t>Teleconferencing and telecommuting software and service</t>
  </si>
  <si>
    <t>Including data storage centres</t>
  </si>
  <si>
    <t>Such as hardware and manufacture of hardware</t>
  </si>
  <si>
    <t>IT Solutions</t>
  </si>
  <si>
    <t>Infrastructure, software and hardware for remote power management</t>
  </si>
  <si>
    <t>In situ power management</t>
  </si>
  <si>
    <t>Remote solutions for appliance power management, and load-balancing of renewables</t>
  </si>
  <si>
    <t>Including automatic switching, energy monitoring &amp; data systems</t>
  </si>
  <si>
    <t>Screening criteria not yet developed</t>
  </si>
  <si>
    <t>Gas power without carbon capture &amp; storage (CCS)</t>
  </si>
  <si>
    <t>Gas power with carbon capture &amp; storage (CCS)</t>
  </si>
  <si>
    <t>Gas powered combine heat and power (CHP)</t>
  </si>
  <si>
    <t>Waste heat recovery from gas fuelled power generation</t>
  </si>
  <si>
    <t>Mining and extraction</t>
  </si>
  <si>
    <t>Gas extraction, refining, processing or production and associated supply chain infrastructure</t>
  </si>
  <si>
    <t>Mining facilities</t>
  </si>
  <si>
    <t>Uranium mining</t>
  </si>
  <si>
    <t>Generation facilities (heat)</t>
  </si>
  <si>
    <t>Advanced alternative fuel power plants</t>
  </si>
  <si>
    <t xml:space="preserve">Heat pumps using soil or air gradients </t>
  </si>
  <si>
    <t>Alternative fuel power plants</t>
  </si>
  <si>
    <t>Road Freight</t>
  </si>
  <si>
    <t>Lorries and trucks</t>
  </si>
  <si>
    <t>Vehicles with no direct emissions (electric or hydrogen)</t>
  </si>
  <si>
    <t>Miscellaneous Vehicles</t>
  </si>
  <si>
    <t>Zero direct emissions miscellaneous vehicles such as waste collection vehicles or construction vehicles</t>
  </si>
  <si>
    <t xml:space="preserve">Dedicated manufacturing facilities for vehicles and key components, such as batteries, being used in eligible vehicles </t>
  </si>
  <si>
    <t>Water desalination</t>
  </si>
  <si>
    <t>Seawater desalination plants and brackish water desalination plants</t>
  </si>
  <si>
    <t>The average carbon intensity of energy used to power the plant must be at or below 100g CO2/kWh over the remaining lifetime of the asset</t>
  </si>
  <si>
    <t>Flood defences</t>
  </si>
  <si>
    <t>Primary resources</t>
  </si>
  <si>
    <t>Cement production facilities</t>
  </si>
  <si>
    <t>Steel, iron &amp; aluminium production facilities</t>
  </si>
  <si>
    <t>Glass production facilities</t>
  </si>
  <si>
    <t>Other primary production facilities</t>
  </si>
  <si>
    <t>Production facilities, incorporating dry processes, reduced clinker content</t>
  </si>
  <si>
    <t>Extraction facilities and equipment, incorporating electric arc furnace, smelting reduction, ecient casting processes</t>
  </si>
  <si>
    <t>Production facilities incorporating lower carbon ammonia feedstocks, catalyst intensification</t>
  </si>
  <si>
    <t>Production facilities incorporating ecient process heating, use of recyclates</t>
  </si>
  <si>
    <t>Various</t>
  </si>
  <si>
    <t>See Bioenergy</t>
  </si>
  <si>
    <t>Fuel Production</t>
  </si>
  <si>
    <t>Biofuel production facilities</t>
  </si>
  <si>
    <t>Hydrogen fuel production facilities</t>
  </si>
  <si>
    <t>Clean Up</t>
  </si>
  <si>
    <t>Carbon scrubber</t>
  </si>
  <si>
    <t>Facilities and products for cleanup, such as treatment of exhaust gases from industrial plants</t>
  </si>
  <si>
    <t>Carbon Capture &amp; Storage (CCS)</t>
  </si>
  <si>
    <t>Facilities and products dedicated to CCS</t>
  </si>
  <si>
    <t>CCS has the ability to capture 100% of GHG emissions</t>
  </si>
  <si>
    <t>Other Industry &amp; Manufacturing</t>
  </si>
  <si>
    <t>Secondary processing &amp; manufacturing</t>
  </si>
  <si>
    <t>Manufacturing facilities</t>
  </si>
  <si>
    <t>Other supply chain</t>
  </si>
  <si>
    <t>Facilities dedicated to manufacturing key components for eligible facilities</t>
  </si>
  <si>
    <t>Facilities dedicated to manufacturing energy efficient appliances and equipment e.g. fridges, cookers etc</t>
  </si>
  <si>
    <t>Facilities dedicated to the storage, distribution or retail of eligible industrial or manufactured products</t>
  </si>
  <si>
    <t>Eligible if dedicated to an eligible asset type e.g. solar panel or wind turbine manufacture</t>
  </si>
  <si>
    <t>Energy efficiency rating amongst top performers in the market</t>
  </si>
  <si>
    <t>Eligible if dedicated to an eligible asset type e.g. all electric rail supply chain</t>
  </si>
  <si>
    <t>What can count as a climate solution within the 'Energy' theme?</t>
  </si>
  <si>
    <t xml:space="preserve">Sector </t>
  </si>
  <si>
    <t>Program</t>
  </si>
  <si>
    <t>Description/Condition</t>
  </si>
  <si>
    <t>1. Energy Saving and Environmental Protection Industry</t>
  </si>
  <si>
    <t>1.1 Energy Efficiency Improvement</t>
  </si>
  <si>
    <t>1.1.1The Manufacture of Energy Efficient Equipment</t>
  </si>
  <si>
    <t>1.1.1.1 Energy-saving Boilers</t>
  </si>
  <si>
    <t>Manufacturing and trading of fuel power plant boilers, industrial boilers, marine boilers and other relevant equipment of blast furnace gas, biomass molding fuel and solid combustible waste. Among them, the energy efficiency of industrial boilers should meet or exceed level 2 of related energy efficiency standard or above. The energy efficiency of other boilers meets or exceeds the target requirement of the thermal efficiency index of the relevant equipment technical specifications.</t>
  </si>
  <si>
    <t xml:space="preserve">1.1.1.2 Energy-saving Furnace  </t>
  </si>
  <si>
    <t>Manufacturing and trading of metallurgical heating furnaces, non-electric metal treatment furnaces, industrial electric furnaces, industrial furnaces and other energy-saving furnaces using high-temperature air combustion, oxygen-fuel combustion, and waste heat utilization technologies. Also the manufacturing and trading activities of energy-saving furnace burners.</t>
  </si>
  <si>
    <t xml:space="preserve">1.1.1.3 Energy-saving Pump and Vacuum Equipment  </t>
  </si>
  <si>
    <t xml:space="preserve">Manufacturing and trading of energy-saving pumps, energy-saving vacuum drying equipment, energy-saving vacuum furnaces and other relavant equipment. Among them, the energy efficiency of energy-saving pumps should meet or exceed level 1 of energy efficiency standard or relevant energy saving valuation. </t>
  </si>
  <si>
    <t xml:space="preserve">1.1.1.4 Energy-saving Gas Compression Equipment  </t>
  </si>
  <si>
    <t>Manufacturing and trading of energy-saving air compressors, compressors for air conditioners and other relevant equipment. The energy efficiency of the equipment should meet or exceed level 1 of relavent energy efficiency standard.</t>
  </si>
  <si>
    <t xml:space="preserve">1.1.1.5 Energy-saving Hydraulic and Pneumatic Pressure Equipment  </t>
  </si>
  <si>
    <t>Manufacturing and trading of energy-saving hydraulic and pneumatic power generation machinery and components.</t>
  </si>
  <si>
    <t xml:space="preserve">1.1.1.6 Energy-saving Blower and Fan  </t>
  </si>
  <si>
    <t>Manufacturing and trading of energy-saving ventilator, blower, industrial fan, ventilation hood, circulating air hood and other relavent equipment. The energy efficiency of the equipment should meet or exceed level 1 of relavent energy efficiency standard.</t>
  </si>
  <si>
    <t xml:space="preserve">1.1.1.7 High-efficient Generator and Generator Set  </t>
  </si>
  <si>
    <t>Manufacturing and trading of energy-saving generators, generator sets and their special parts.</t>
  </si>
  <si>
    <t xml:space="preserve">1.1.1.8 Energy-saving Motor  </t>
  </si>
  <si>
    <t>Manufacturing and trading of energy-saving AC, DC, AC/DC electrical equipment. The energy efficiency of the equipment should meet or exceed level 1 of relavent energy efficiency standard.</t>
  </si>
  <si>
    <t xml:space="preserve">1.1.1.9 Energy-saving Transformer, Rectifier, Inductor and Electric Welding Machine  </t>
  </si>
  <si>
    <t>Manufacturing and trading of energy-saving transformers, mutual inductor, static converters, reactors, inductors, frequency converters, welding machines and other equipment. The energy efficiency of the equipment should meet or exceed level 1 of relavent energy efficiency standard.</t>
  </si>
  <si>
    <t>1.1.1.10 Waste Heat, Pressure and Gas Exploitation Facilities</t>
  </si>
  <si>
    <t>Manufacturing and trading of low-temperature flue gas waste heat highly-recovering device, kiln waste heat utilization device, circulated water and waste gas recovering equipment based on heat pump, high-efficiency heat exchanger, high-efficiency accumulator, high-efficiency condenser, and other relavent equipment. Among them, the energy efficiency of the heat exchanger shall meet the requirements of the relevant target standard.</t>
  </si>
  <si>
    <t>1.1.1.11 High-Efficient Energy-saving Domestic Appliances</t>
  </si>
  <si>
    <t>Manufacturing and trading of household appliances such as energy-saving air conditioners, air-conditioning units, refrigerators, electric washing machines, flat-screen TVs, electric fans, etc. The energy efficiency of the energy-saving products should meet or exceed level 1 of relavent energy efficiency standard. Among them, the energy efficiency of VRV air conditioner (heat pump) unit should be 10% higher than level 1 of relavent energy efficiency standard.</t>
  </si>
  <si>
    <t>1.1.1.12 High-Efficient Energy-saving Commercial Facilities</t>
  </si>
  <si>
    <t>Manufacturing and trading of energy-saving copy machines, printers, fax machines, microcomputers, projectors, commercial refrigeration appliances, chillers, heat pump units, modular air conditioners and other commercial equipment. The energy efficiency of the equipment should meet or exceed level 1 of relavent energy efficiency standard.</t>
  </si>
  <si>
    <t>1.1.1.13 High-Efficient Lighting Products and Systems</t>
  </si>
  <si>
    <t>Manufacturing and trading of semiconductor lighting products (light-emitting diode LED), electronic ballast product.</t>
  </si>
  <si>
    <t xml:space="preserve">1.1.1.14 Energy Measuring, Monitoring and Controlling Equipments  </t>
  </si>
  <si>
    <t>Manufacturing and trading of energy-saving testing equipment, online energy measurement equipment, online energy detection equipment, thermal detection equipment, energy-saving automatic control equipment, temperature measurement equipment, flow measurement equipment, power measurement equipment, thermal measurement equipment and other energy measurement, testing, monitoring equipment.</t>
  </si>
  <si>
    <t>1.1.2 Industrial Energy Efficiency Retrofit</t>
  </si>
  <si>
    <t>1.1.2.1 The Energy-saving Transformation and Energy-efficient Upgrade of Boiler (Furnace)</t>
  </si>
  <si>
    <t>Energy-saving technology upgrading of the boilers (furnace) by device and equipment replacement and upgrading, technology upgrates, fuel optimization, and combustion adjustment and optimization; Energy-saving technology upgrading of fuel boilers (furnace) using clean low-carbon energy, waste heat from factories and thermal power from the power plants instead of coal, petroleum coke, residual oil and heavy oil, for the purpose of improving the energy efficiency.</t>
  </si>
  <si>
    <t>1.1.2.2 The Upgrade of Motor System</t>
  </si>
  <si>
    <t>Energy-saving upgrading of equipment or comprehensive system of motor system (including inner blower, pumps, compressors, transformers) by device replacement, technology upgrates, control system optimization for the purpose of achieving the energy efficiency improvement of the motor system</t>
  </si>
  <si>
    <t>1.1.2.3 The Utilization of Waste Heat and Pressure</t>
  </si>
  <si>
    <t>Facility construction or technology upgrading of recycling energy resources such as low-grade waste heat and pressure in generating electricity, industrial heating, residential heating and production process reuse by saturated steam power generation technology, flue gas waste heat recovery and other related technologies.</t>
  </si>
  <si>
    <t>1.1.2.4 The Systematic Optimization Energy Utilization</t>
  </si>
  <si>
    <t>Energy-saving technology upgrading of the collaborative optimization of energy flow, material flow, and information flow during industrial production processes, efficiency of energy cascade utilization, overall improvement of the production system as a whole, by technical measures including process flow optimization, system technology integration application, energy system design and control optimization.</t>
  </si>
  <si>
    <t>1.1.2.5 The Systematic Improvement in Energy Efficiency of Steam Turbine Generator Sets</t>
  </si>
  <si>
    <t>Energy-saving technology upgrading of equipment or system such as the turbine flow passage, cold end system, heating surface and flue air system, operation control system, thermal and drainage system, and auxiliary motor, for the purpose of improving the energy efficiency of steam turbine generator sets.</t>
  </si>
  <si>
    <t>1.1.3 Energy Efficiency in Electricity Use Facility</t>
  </si>
  <si>
    <t>1.1.3.1 The Modification of Green Lighting</t>
  </si>
  <si>
    <t>Energy-saving technology upgrading of high-efficient lighting products using LED , high / low pressure sodium lamps, metal halide lamps, three primary color double-ended tubular fluorescent lamps (Type T8 and T5), and other lighting facilities using natural light sources, both indoor and outdoor.</t>
  </si>
  <si>
    <t>1.2 Sustainable Buildings</t>
  </si>
  <si>
    <t>1.2.1 Green Building Materials</t>
  </si>
  <si>
    <t>1.2.1.1 Manufacturing of Green Building Materials</t>
  </si>
  <si>
    <t>Manufacturing of green building materials/products including energy-saving wall materials, exterior wall themal insulation materials, energy-saving glass, prefabricated building components, ready-mixed concrete, ready-mixed mortar and other relating green building materials. The properties of products and technical specifications should meet relavent green building material standard and technical requirement.</t>
  </si>
  <si>
    <t>1.3 Pollution Prevention</t>
  </si>
  <si>
    <t>1.3.1 The Manufacture of High-tech Environmental Protection Facilities</t>
  </si>
  <si>
    <t>1.3.1.1 Facilities for Water Prevention and Waste Water Treatment</t>
  </si>
  <si>
    <r>
      <t xml:space="preserve">Manufacturing and trading of treatment and recycling equipment of urban/rural household sewage and industrial wastewater, pollution prevention and treatment equipment of surface water, groundwater, maintenance and testing equipment of dredging machinery and drainage pipe network, supporting equipment of sponge city construction, collection and treatment equipment of urban rainwater, safety control and leakage control equipment of drinking water. The technical level of equipment is encouraged to meet specifications in </t>
    </r>
    <r>
      <rPr>
        <i/>
        <sz val="11"/>
        <color theme="1"/>
        <rFont val="Times New Roman"/>
        <family val="1"/>
      </rPr>
      <t>Comprehensive Environmental Protection Catalogue (2017 Edition)</t>
    </r>
    <r>
      <rPr>
        <sz val="11"/>
        <color theme="1"/>
        <rFont val="Times New Roman"/>
        <family val="1"/>
      </rPr>
      <t xml:space="preserve"> and </t>
    </r>
    <r>
      <rPr>
        <i/>
        <sz val="11"/>
        <color theme="1"/>
        <rFont val="Times New Roman"/>
        <family val="1"/>
      </rPr>
      <t>National Catalogue of Major Environmental Protection Equipment Technology Encouraged by the State (2017 Edition)</t>
    </r>
    <r>
      <rPr>
        <sz val="11"/>
        <color theme="1"/>
        <rFont val="Times New Roman"/>
        <family val="1"/>
      </rPr>
      <t xml:space="preserve"> and other relevant policies within the period of validity.</t>
    </r>
  </si>
  <si>
    <t>1.3.1.2 Facilities for Preventing and Treating Air Pollution</t>
  </si>
  <si>
    <r>
      <t xml:space="preserve">Manufacturing and trading of flue gas dedusting, desulfurization and denitrification equipment, treatment equipment of volatile organic pollutants (VOCs), post-treatment equipment of motor vehicle exhaust, and purification equipment of lampblack. The technical level of equipment is encouraged to meet specifications in </t>
    </r>
    <r>
      <rPr>
        <i/>
        <sz val="11"/>
        <color theme="1"/>
        <rFont val="Times New Roman"/>
        <family val="1"/>
      </rPr>
      <t>Comprehensive Environmental Protection Catalogue (2017 Edition)</t>
    </r>
    <r>
      <rPr>
        <sz val="11"/>
        <color theme="1"/>
        <rFont val="Times New Roman"/>
        <family val="1"/>
      </rPr>
      <t xml:space="preserve"> and </t>
    </r>
    <r>
      <rPr>
        <i/>
        <sz val="11"/>
        <color theme="1"/>
        <rFont val="Times New Roman"/>
        <family val="1"/>
      </rPr>
      <t xml:space="preserve">National Catalogue of Major Environmental Protection Equipment Technology Encouraged by the State (2017 Edition) </t>
    </r>
    <r>
      <rPr>
        <sz val="11"/>
        <color theme="1"/>
        <rFont val="Times New Roman"/>
        <family val="1"/>
      </rPr>
      <t>and other relevant policies within the period of validity.</t>
    </r>
  </si>
  <si>
    <t>1.3.1.3 Facilities for Polluted Soil Treatment and Remediation</t>
  </si>
  <si>
    <r>
      <t xml:space="preserve">Manufacturing and trading of mine reclamation and ecological restoration equipment, agricultural land soil pollution restoration equipment, and pollution land treatment and restoration equipment. The technical level of equipment is encouraged to meet specifications in </t>
    </r>
    <r>
      <rPr>
        <i/>
        <sz val="11"/>
        <color theme="1"/>
        <rFont val="Times New Roman"/>
        <family val="1"/>
      </rPr>
      <t>Comprehensive Environmental Protection Catalogue (2017 Edition)</t>
    </r>
    <r>
      <rPr>
        <sz val="11"/>
        <color theme="1"/>
        <rFont val="Times New Roman"/>
        <family val="1"/>
      </rPr>
      <t xml:space="preserve"> and </t>
    </r>
    <r>
      <rPr>
        <i/>
        <sz val="11"/>
        <color theme="1"/>
        <rFont val="Times New Roman"/>
        <family val="1"/>
      </rPr>
      <t>National Catalogue of Major Environmental Protection Equipment Technology Encouraged by the State (2017 Edition)</t>
    </r>
    <r>
      <rPr>
        <sz val="11"/>
        <color theme="1"/>
        <rFont val="Times New Roman"/>
        <family val="1"/>
      </rPr>
      <t xml:space="preserve"> and other relevant policies within the period of validity.</t>
    </r>
  </si>
  <si>
    <t>1.3.1.4 Facilities for Solid Waste Treatment and Disposal</t>
  </si>
  <si>
    <r>
      <t xml:space="preserve">Manufacturing and trading of sludge treatment equipment (including black and smelly water desilting, bottom mud storage and treatment equipment), solid waste treatment and other related equipment. The technical level of equipment is encouraged to meet specifications in </t>
    </r>
    <r>
      <rPr>
        <i/>
        <sz val="11"/>
        <color theme="1"/>
        <rFont val="Times New Roman"/>
        <family val="1"/>
      </rPr>
      <t xml:space="preserve">Comprehensive Environmental Protection Catalogue (2017 Edition) </t>
    </r>
    <r>
      <rPr>
        <sz val="11"/>
        <color theme="1"/>
        <rFont val="Times New Roman"/>
        <family val="1"/>
      </rPr>
      <t xml:space="preserve">and </t>
    </r>
    <r>
      <rPr>
        <i/>
        <sz val="11"/>
        <color theme="1"/>
        <rFont val="Times New Roman"/>
        <family val="1"/>
      </rPr>
      <t xml:space="preserve">National Catalogue of Major Environmental Protection Equipment Technology Encouraged by the State (2017 Edition) </t>
    </r>
    <r>
      <rPr>
        <sz val="11"/>
        <color theme="1"/>
        <rFont val="Times New Roman"/>
        <family val="1"/>
      </rPr>
      <t>and other relevant policies within the period of validity.</t>
    </r>
  </si>
  <si>
    <t>1.3.1.5 Equipment Manufacture for Shock-absorption and Noise-reduction</t>
  </si>
  <si>
    <r>
      <t xml:space="preserve">Manufacturing and trading of sound barriers, mufflers, vibration isolation devices for power equipment, soft connection equipment for pipeline vibration isolation, track vibration and noise control devices, damping vibration suppression materials and equipment, active noise and vibration control equipment and other relevant equipment. The technical level of equipment is encouraged to meet specifications in </t>
    </r>
    <r>
      <rPr>
        <i/>
        <sz val="11"/>
        <color theme="1"/>
        <rFont val="Times New Roman"/>
        <family val="1"/>
      </rPr>
      <t xml:space="preserve">Comprehensive Environmental Protection Catalogue (2017 Edition) </t>
    </r>
    <r>
      <rPr>
        <sz val="11"/>
        <color theme="1"/>
        <rFont val="Times New Roman"/>
        <family val="1"/>
      </rPr>
      <t xml:space="preserve">and </t>
    </r>
    <r>
      <rPr>
        <i/>
        <sz val="11"/>
        <color theme="1"/>
        <rFont val="Times New Roman"/>
        <family val="1"/>
      </rPr>
      <t xml:space="preserve">National Catalogue of Major Environmental Protection Equipment Technology Encouraged by the State (2017 Edition) </t>
    </r>
    <r>
      <rPr>
        <sz val="11"/>
        <color theme="1"/>
        <rFont val="Times New Roman"/>
        <family val="1"/>
      </rPr>
      <t>and other relevant policies within the period of validity.</t>
    </r>
  </si>
  <si>
    <t>1.3.1.6 Facilities for Prevention and Control of Radioactive Contamination</t>
  </si>
  <si>
    <t>Manufacturing and trading activities of radioactive waste treatment and disposal devices, radioactive source contaminated soil treatment and remediation equipment, etc.</t>
  </si>
  <si>
    <t>1.3.1.7 Medicament and Materials for Environment Pollution Treatment</t>
  </si>
  <si>
    <r>
      <t xml:space="preserve">Manufacturing and trading of phosphorus agent, germicide and algicide, flocculant, and other environmental agents, dedusting bag filter materials and fibers, dedusting large-bore bag pulse valve, high-voltage pulse valve with low energy consumption and no diaphragm and its membrane material and membrane module equipment and components. Also the manufacturing and trading of environmental pollution control materials and chemical agents included in </t>
    </r>
    <r>
      <rPr>
        <i/>
        <sz val="11"/>
        <color theme="1"/>
        <rFont val="Times New Roman"/>
        <family val="1"/>
      </rPr>
      <t xml:space="preserve">National Catalogue of Major Environmental Protection Equipment Technology Encouraged by the State (2017 Edition) </t>
    </r>
    <r>
      <rPr>
        <sz val="11"/>
        <color theme="1"/>
        <rFont val="Times New Roman"/>
        <family val="1"/>
      </rPr>
      <t>within the period of validity.</t>
    </r>
  </si>
  <si>
    <t>1.3.1.8 Environment Monitoring Instrument and Emergency Equipment</t>
  </si>
  <si>
    <r>
      <t xml:space="preserve">Manufacturing and trading of air, water, soil, biological, noise and vibration, solid waste, motor vehicle emissions (including remote sensing monitoring and PEMS testing), nuclear and radiation ecological environment monitoring and testing equipment, environmental emergency testing instruments, and environmental emergency equipment. Also the manufacturing and trading of environmental pollution control materials and chemical agents included in </t>
    </r>
    <r>
      <rPr>
        <i/>
        <sz val="11"/>
        <color theme="1"/>
        <rFont val="Times New Roman"/>
        <family val="1"/>
      </rPr>
      <t xml:space="preserve">Comprehensive Environmental Protection Catalogue (2017 Edition) </t>
    </r>
    <r>
      <rPr>
        <sz val="11"/>
        <color theme="1"/>
        <rFont val="Times New Roman"/>
        <family val="1"/>
      </rPr>
      <t xml:space="preserve">and </t>
    </r>
    <r>
      <rPr>
        <i/>
        <sz val="11"/>
        <color theme="1"/>
        <rFont val="Times New Roman"/>
        <family val="1"/>
      </rPr>
      <t xml:space="preserve">National Catalogue of Major Environmental Protection Equipment Technology Encouraged by the State (2017 Edition) </t>
    </r>
    <r>
      <rPr>
        <sz val="11"/>
        <color theme="1"/>
        <rFont val="Times New Roman"/>
        <family val="1"/>
      </rPr>
      <t>within the period of validity.</t>
    </r>
  </si>
  <si>
    <t>1.3.2 The Treatment of Sewage Water</t>
  </si>
  <si>
    <t>1.3.2. Protection and Control of High Quality Water and Underground Water Environment</t>
  </si>
  <si>
    <t>Ecological preservation and restoration construction of headwater, reservoir of lakes and rivers (with Grade III water quality), the construction of standardized drinking water source and backup water source, by coordinating pullotion prevetion engineering measures such as interception and pollution control, vegetation restoration, construction of biological buffer zones, scrapping, sealing and backfilling mines, drilling, and water intake wells. Also, pollution risk assessment and pollution control, groundwater protection of the petrochemical area, mining area, farmland and other relevant region.</t>
  </si>
  <si>
    <t>1.3.2.2 Treatment and Management of Important River and Sea Waters</t>
  </si>
  <si>
    <t>Restoration activities to improve quality of the water environment and restore the ecological function of the water area, by coordinating interception and pollution control, garbage cleanup, river dredging and dredging, wetland protection and restoration, vegetation restoration and other relevant measures, including the water environmental protection and comprehensive management the seven major river basins, coastal waters, and major lakes.</t>
  </si>
  <si>
    <t>1.3.2.3 Management and Treatment of Black and Malodorous Water</t>
  </si>
  <si>
    <r>
      <t>Comprehensive treatment activities for urban black and malodorous water bodies, including sewage treatment, recycling, sewage pipeline construction and technical upgrading, sewage outlet renovation, sewage interception system construction and renovation, internal source treatment, artificial wetland construction, garbage cleaning and other treatment activities. After the treatment, the water quality should meet the requirements of management documents such as </t>
    </r>
    <r>
      <rPr>
        <i/>
        <sz val="11"/>
        <color theme="1"/>
        <rFont val="Times New Roman"/>
        <family val="1"/>
      </rPr>
      <t>Guidelines for Urban Black and Malodorous Water Remediation</t>
    </r>
    <r>
      <rPr>
        <sz val="11"/>
        <color theme="1"/>
        <rFont val="Times New Roman"/>
        <family val="1"/>
      </rPr>
      <t xml:space="preserve"> (published in 2015) and </t>
    </r>
    <r>
      <rPr>
        <i/>
        <sz val="11"/>
        <color theme="1"/>
        <rFont val="Times New Roman"/>
        <family val="1"/>
      </rPr>
      <t xml:space="preserve">Urban Black and Malodorous Water Remediation – Technical Guidelines for the Treatment of Drains, Pipelines and Inspection Wells </t>
    </r>
    <r>
      <rPr>
        <sz val="11"/>
        <color theme="1"/>
        <rFont val="Times New Roman"/>
        <family val="1"/>
      </rPr>
      <t>(published in 2016).</t>
    </r>
  </si>
  <si>
    <t>1.3.2.4 Ship and Port Pollution Prevention and Treatment</t>
  </si>
  <si>
    <t>Port construction of oil and gas recovery system for the purpose of preventing pollution from ships and ports. Pollution prevention facilities construction and technical upgrading of ships retrofitting with tail gas pollution control equipment, the construction of wind and dust suppression facilities at the ore terminal yard, the construction of port ship pollutant receiving facilities and the construction of shore power supply facilities.</t>
  </si>
  <si>
    <t>1.3.3 Air Pollution Treatment</t>
  </si>
  <si>
    <t>1.3.3.1 Treatment of Transport Vehicles Pollution</t>
  </si>
  <si>
    <t>Pollution control of traffic vehicles by renovating and replacing old high-energy-consumption and high-emission operating vehicles with the vehicles that meet new energy efficiency and pollutant emission standards, by construction of real-time monitoring systems for pollution emissions from motor vehicles and non-road mobile machinery, and by the treatment of vehicle maintenance waste oil, wastewater and exhaust gas treatment.</t>
  </si>
  <si>
    <t>1.3.3.2 Comprehensive Treatment of Dust Pollution in Urban Areas</t>
  </si>
  <si>
    <t>Comprehensive treatment of dust pollution in urban areas by setting up fully enclosed fences at construction sites, material stacking and covering, wet-mixed operational method of soil excavation, ground hardening of access roads, cleaning of access vehicles, sealing measures for slag transport vehicles, mechanization cleaning of roads, greening and afforestation of urban and surrounding areas.</t>
  </si>
  <si>
    <t>1.3.3.3 Cooking Oil Sewage and Smoke Treatment</t>
  </si>
  <si>
    <t>Cooking Oil Sewage and Smoke Treatment including installing high-efficiency fume purification facilities at catering service site and other related treatment activities.</t>
  </si>
  <si>
    <t>1.3.4 Soil Treatment and Other Pollution Treatment</t>
  </si>
  <si>
    <t>1.3.4.1 The Treatment of Contaminated Land due to Construction</t>
  </si>
  <si>
    <t>Treatment activities of detailed investigation and monitoring of the soil pollution status at construction sites, corresponding risk assessment, and the use of physical, chemical, and biological engineering technical measures such as transfer, absorption, degradation, etc. to reduce the level of soil pollutant content, so that the soil quality of construction land meets the environmental quality requirements of relevant planning and to improve its utility value.</t>
  </si>
  <si>
    <t>1.3.4.2 The Treatment of Contaminated Deserts</t>
  </si>
  <si>
    <t>Treatment of contaminated deserts by physical measures such as cleaning, leaching, vitrification, heat treatment, and gas phase suction, chemical measures such as incineration, electric repair, chemical stabilization, and biological measures such as plant remediation, animal remediation, and microbial remediation.</t>
  </si>
  <si>
    <t>1.3.4.3 The Treatment of Contaminated Agricultural Land</t>
  </si>
  <si>
    <t>Detailed investigation and monitoring of farmland soil pollution status and risk assessment, classification, safe use, risk control, treatment and restoration of farmland soil environmental quality, and evaluation of the treatment and restoration.</t>
  </si>
  <si>
    <t>1.3.4.4 Noise Control</t>
  </si>
  <si>
    <t>Noise control activities such as industrial enterprise noise control, traffic noise control, construction noise control, and social life noise control.</t>
  </si>
  <si>
    <t>1.3.4.5 Odor Pollution Control</t>
  </si>
  <si>
    <t>Odor pollution control activities by installing purification devices or taking other engineering and technical measures to the enterprises and organizations that produce malodorous gas in production and operation activities.</t>
  </si>
  <si>
    <t>1.3.5 Comprehensive Management in Agriculture and Rural Environment</t>
  </si>
  <si>
    <t>1.3.5.1 Agricultural and Pratacultural Non-point Source Pollution</t>
  </si>
  <si>
    <t>Activities to reduce farmland pollution and agricultural waste pollution by comprehensive prevention and control measures at the source, during the process and at the end; soil testing, formula fertilization, farmland nitrogen and phosphorus interception and reuse, and other agricultural clean production technology applications; crop diseases and insect pests prevention and management service, and green prevention and control service; centralized treatment and resource utilization of manure, large-scale livestock and poultry breeding and resource utilization of manure, harmless treatment facilities for sick and dead livestock and poultry, construction of ecological trenches, sewage purification ponds and other facilities and operations.</t>
  </si>
  <si>
    <t>1.3.5.2 Management of Rural Living Environment</t>
  </si>
  <si>
    <t>Comprehensive treatment projects to improve the production and living environment in rural areas, such as the construction and operation of rural domestic garbage and sewage treatment facilities, comprehensive treatment of rural rivers, toilet sewage treatment, improvement of village appearance, and construction and operation of rural drinking water safety projects, etc.</t>
  </si>
  <si>
    <t>1.4 Water Saving and Non-conventional Water Resources</t>
  </si>
  <si>
    <t>1.4.1 Non-conventional Water Resources</t>
  </si>
  <si>
    <t>1.4.1.1 Sea Water and Brackish Water Desalination</t>
  </si>
  <si>
    <t>Construction and operation of seawater and brackish water desalination facilities.</t>
  </si>
  <si>
    <t>1.4.1.2 Rain Water Collection, Treatment and Utilization</t>
  </si>
  <si>
    <t>Construction and operation of rainwater collection, treatment and utilization facilities.</t>
  </si>
  <si>
    <t>1.5 Integrated Utilizations of Resources</t>
  </si>
  <si>
    <t>1.5.1 The Manufacture of Resources Recycling Facilities</t>
  </si>
  <si>
    <t>1.5.1.1 Facilities for Integrated Utilizations of Mineral Resources</t>
  </si>
  <si>
    <t>Manufacturing and trading of integrated utilization facilities for energy minerals, ferrous metal minerals, non-ferrous metal (including rare metal) minerals, non-metallic mineral resources, etc.</t>
  </si>
  <si>
    <t>1.5.1.2 Facilities for Integration Utilizations of Industrial Solid Waste</t>
  </si>
  <si>
    <t>Manufacturing and trading of integrated utilization or secondary utilization facilities for desulfurized gypsum, phosphogypsum, chemical waste, smelting waste, tailings, red mud and other solid waste; manufacturing and trading of high-efficiency low-cost recycling facilities for metallurgical soot dust recovery and rare precious metal.</t>
  </si>
  <si>
    <t>1.5.1.3 Green Recycling and Treatment of Construction and Transportation Waste</t>
  </si>
  <si>
    <t xml:space="preserve">Manufacturing and trading of integrated utilization package facilities for producing raw materials for roads and municipal facilities using construction, road demolition, maintenance waste mixes, waste asphalt, sand and ash powder and other related material; Manufacturing and trading of integrated utilization package facilities of reuse buildings and road wastes in mobile or fixed, or a combination method. </t>
  </si>
  <si>
    <t>1.5.1.4 Recycling and Harmless Treatment of Food Waste</t>
  </si>
  <si>
    <t>Manufacturing and trading of kitchen waste, harmless treatment and integrated utilization facilities for using food waste to produce biodiesel, organic fertilizer, biogas, industrial ethanol and other releted products, including the manufacturing and trading of production equipment of classification and recycling, transportation, sorting and pre-processing.</t>
  </si>
  <si>
    <t>1.5.1.5 Remanufacturing of Automobile Components, Mechanical Products and Electrical Products</t>
  </si>
  <si>
    <t>Manufacturing and trading of production equipment of car parts and mechanical and electrical products materials using scrapping and recycled car parts, and mechanical and electrical product materials. For example, equipment manufacturing and trading of dismantling and cleaning of used auto parts, and used mechanical and electrical products; integrated equipment manufacturing and trading of electroplating, cladding, and molding.</t>
  </si>
  <si>
    <t>1.5.1.6 Facilities for Resources Recycling and Use</t>
  </si>
  <si>
    <t>Manufacturing and trading of waste-free power batteries, tires, electromechanical products and other waste metals, rubber, glass, biomass materials, and harmless recycling equipment.</t>
  </si>
  <si>
    <t>1.5.1.7 Facilities for the Use of Non-Conventional Water Resources</t>
  </si>
  <si>
    <t>Manufacturing and trading of industrial wastewater, urban domestic sewage treatment and recycling equipment, mine water, brackish water, rainwater collection, treatment and utilization equipment, seawater desalination treatment and utilization equipment and other unconventional water source utilization equipment.</t>
  </si>
  <si>
    <t>1.5.1.8 Facilities for the Recycling and Eco-friendly Treatment of Agro-waste</t>
  </si>
  <si>
    <t>Manufacturing and trading of agro-waste recycling and eco-friendly treatment equipment which produce fermented feed, biogas, bio-natural gas, solid fuel, organic fertilizers and other relevant products using straw, livestock and poultry manure, rural toilet manure and other agricultural and forestry wastes.</t>
  </si>
  <si>
    <t>1.5.2 Integrated Utilization of Industrial Solid Waste</t>
  </si>
  <si>
    <t>1.5.2.1 The Integrated Utilization of Mineral Resources</t>
  </si>
  <si>
    <t>Exploitation and integrated utilization of low-grade energy minerals and associated minerals such as kerogen shale, oil sands and associated natural gas; redevelopment and utilization of medium-low grade black metal mines of iron, manganese, and chromium, of its tailings and associated minerals; high-efficient exploitation and utilization of  copper, lead, nickel, tin, aluminum, magnesium, gold, silver and other non-ferrous metal mineral, redevelopment of its tailings and integrated utilization of associated minirals; redevelopment of tailings and integrated utilization of associated minirals of kaoline, bauxite, limestone, gypsum, phosphate ore and other non-metallic minerals.</t>
  </si>
  <si>
    <t>1.5.2.2 The Recycling of Waste and Discarded Resources</t>
  </si>
  <si>
    <t>Recycling of waste metal, waste rubber, waste plastic, waste glass, waste solar equipment, waste textiles, waste mineral oil, waste biomass and other waste resources. For example of the construction and operation of facilities for recycling, sorting and processing of waste resources.</t>
  </si>
  <si>
    <t>1.5.2.3 The Remanufacture of Automobile Components, Mechanical and the Electrical Products</t>
  </si>
  <si>
    <t>Construction and operation of facilities for recycling, sorting, dismantling and reprocessing of used automobile parts and electromechanical products.</t>
  </si>
  <si>
    <t>1.5.3 Integrated Use of Biomass Resources</t>
  </si>
  <si>
    <t>1.5.3.1 The Integrated Utilization of Domestic Waste</t>
  </si>
  <si>
    <t>Construction and operation of facilities for the harmless treatment and utilization of resources such as domestic garbage, kitchen waste, urban sludge, construction and transportation waste, and bridge demolition waste. For example the construction and operation of domestic waste sorting and treatment facilities, garbage incineration power plants, organic fertilizer production facilities from kitchen waste, and biodiesel facilities.</t>
  </si>
  <si>
    <t>1.5.3.2 The Recycling of Agricultural Waste</t>
  </si>
  <si>
    <t>Construction and operation of resource utilization facilities for agricultural wastes such as crop stalks, livestock and poultry manure, tail vegetables, and primary processing residues of agricultural products. For example of construction and operation of crop straw biomass fuel facilities, livestock and poultry manure biogas facilities and other related facilities.</t>
  </si>
  <si>
    <t>1.5.3.3 The Integrated Utilization of Sludge from Urban Sewage Treatment Plant</t>
  </si>
  <si>
    <t>Construction and operation of sludge treatment and comprehensive utilization facilities of urban sewage treatment plants. Such as sludge land use (land improvement, landscaping, forestry, agricultural use, etc.) activities, as well as the construction and operation of other types of sludge resource utilization facilities such as incineration power generation (heating, cogeneration), construction material processing facility construction and operation .</t>
  </si>
  <si>
    <t>1.6 Green Transportation</t>
  </si>
  <si>
    <t>1.6.1 New Energy Vehicles and Green Shipbuilding</t>
  </si>
  <si>
    <t>1.6.1.1 Development of Producers of Major Components for New Energy Vehicles</t>
  </si>
  <si>
    <t>Manufacturing of new energy vehicle core compoents including batteries, motors and their control systems, electrical accessories, plug-in hybrid special engines, electromechanical coupling systems, and energy recovery systems, and its industrial facility construction and operation. Also the trading and purchasing of new energy/clean energy vehicles.</t>
  </si>
  <si>
    <t>1.6.1.2 The Manufacture of Facilities for Charging, Battery Replacement and Hydrogenation</t>
  </si>
  <si>
    <t>Equipment manufacturing, facility building and operation of distributed AC charging pile, centralized fast charging station, power exchange facility, station hydrogenation and hydrogen storage equipment and other related equipment manufacturing.</t>
  </si>
  <si>
    <t>1.6.1.3 Green Shipbuilding</t>
  </si>
  <si>
    <t>Manufacturing and trading of green ships including natural gas-powered ships, electric power ships, solar/wind energy ships, and energy-saving and new energy construction ships.</t>
  </si>
  <si>
    <t>2.1 Pollution Prevention and Treatment</t>
  </si>
  <si>
    <t>2.1.1 The Treatment of Sewage Water in Production</t>
  </si>
  <si>
    <t>2.1.1.1 The Treatment of Sewage Water of Major Industries</t>
  </si>
  <si>
    <t>Technical upgrading of industrial boiler desulfurization, denitrification and dust removal, iron and steel industry sintering machine desulfurization, cement industry denitration technology transformation, exhaust gas heavy metal treatment, etc.</t>
  </si>
  <si>
    <t>2.1.1.2 The Integrated Treatment of Volatile Organic Compounds</t>
  </si>
  <si>
    <t>Construction of treatment facility for volatile organic compounds in petrochemical, organic chemical, pharmaceutical, industrial coating and packaging (including comprehensive renovation of enterprises and industrial parks in the industrial park); Construction and operation of comprehensive treatment facilities of volatile organic compounds in oil and gas transportation and storage systems (such as gas stations, tank trucks, oil storage depots), and oil and gas recovery facilities; technical upgrading of production processes and production equipment for the purpose of volatile organic compounds treatment.</t>
  </si>
  <si>
    <t>2.1.1.3 The Transformation of Ultra-Low Emission of Steel Enterprises</t>
  </si>
  <si>
    <t>Upgrading of desulfurization and denitrification facilities in production processes of iron and steel enterprises, such as the installation of low-nitrogen burners and high-efficiency dust removal facilities and related equipment in production line; closed reformation of production workshops and slag treatment equipment, upgrading of phenol cyanide wastewater treatment facilities, and leakage of equipment and pipelines Detection and repair, etc.</t>
  </si>
  <si>
    <t>2.1.2 The Treatment of Sewage Water in Production</t>
  </si>
  <si>
    <t>2.1.2.1 The Treatment of Sewage Water of Major Industries</t>
  </si>
  <si>
    <t>Clean technology upgrading of major industries which produce sewage water, including papermaking, coking, nitrogen fertilizers, non-ferrous metals, printing and dyeing, agricultural and sideline food processing, active pharmaceutical ingredient manufacturing, tanning, pesticides, electroplating; and construction and operation of industrial sewage treatment facilities and other water pollution treatment facilities. For example, the remediation of phosphate ore, phosphorus chemical industry, phosphogypsum storage, and comprehensive utilization and trading of phosphogypsum, construction and operation of production wastewater facilities in industries containing phosphorus pesticides, etc.</t>
  </si>
  <si>
    <t>2.1.2.2 Centralized Treatment of Sewage Water in Industrial-Intensive Zones</t>
  </si>
  <si>
    <t>Construction and operation of sewage pretreatment systems, sewage collection systems and sewage centralized treatment facilities in economic and technological development zones, high-tech industrial development zones, export processing zones and other industrial areas.</t>
  </si>
  <si>
    <t>2.1.3 Pollution Treatment in Industrial Parks</t>
  </si>
  <si>
    <t>2.1.3.1 The Promoting of Centralized Treatment of Pollution in the Park</t>
  </si>
  <si>
    <t>Construction, operation and upgrading of centralized pollution control facilities and centralized spraying facilities in industrial parks and enterprise clusters. Construction and operation of waste and renewable resources (e.g. scrap steel, waste nonferrous metals, waste plastics, waste rubber) centralized dismantling and treatment facilities; and construction and technology upgrading of infrastructure in industrial parks and enterprise clusters (e.g. water supply, power supply, heating, roads, communications).</t>
  </si>
  <si>
    <t>2.1.3.2 The Transformation of Major Industries into Cleaner Production of in the Park</t>
  </si>
  <si>
    <t>Cleaner production upgrading of key highly polluting enterprises and industrial parks in the fields of steel, chemical, petroleum and petrochemical, and non-ferrous metals.</t>
  </si>
  <si>
    <t>2.1.4 Non-hazardous Alternatives and the Treatment of Hazardous Waste</t>
  </si>
  <si>
    <t>2.1.4.1 The Production of Non-hazardous Materials as Alternatives</t>
  </si>
  <si>
    <r>
      <t xml:space="preserve">Technology upgrading or construction of manufacturing facility using new technologies of using non-toxic, harmless or low - toxic and low -harm raw materials instead of the toxic and hazardous materials containing heavy metals, organic pollutants or ozone-depleting substances, in the key industries of electrical appliances, automobiles, paints, furniture, printing, automobile manufacturing coatings, rubber products, leather, and shoemaking. For example, the upgrading to the alternative technologies or construction of manufacturing facility of the alternative products listed in </t>
    </r>
    <r>
      <rPr>
        <i/>
        <sz val="11"/>
        <color theme="1"/>
        <rFont val="Times New Roman"/>
        <family val="1"/>
      </rPr>
      <t xml:space="preserve">Catalogue of Alternatives to Toxic and Harmful Raw Materials (Products) Encouraged by the State (2016 Edition) </t>
    </r>
    <r>
      <rPr>
        <sz val="11"/>
        <color theme="1"/>
        <rFont val="Times New Roman"/>
        <family val="1"/>
      </rPr>
      <t xml:space="preserve">within the period of validation, and the technology upgrading and new technology facility construction towards the controlled substances listed in </t>
    </r>
    <r>
      <rPr>
        <i/>
        <sz val="11"/>
        <color theme="1"/>
        <rFont val="Times New Roman"/>
        <family val="1"/>
      </rPr>
      <t>Montreal Protocol on Substances that Deplete the Ozone Layer</t>
    </r>
    <r>
      <rPr>
        <sz val="11"/>
        <color theme="1"/>
        <rFont val="Times New Roman"/>
        <family val="1"/>
      </rPr>
      <t xml:space="preserve"> and its amendments</t>
    </r>
  </si>
  <si>
    <t>2.1.4.2 The Treatment and Disposal of Hazardous Waste</t>
  </si>
  <si>
    <r>
      <t xml:space="preserve">Construction and operation of hazardous waste and medical waste reduction and harmless treatment and disposal facilities included in the </t>
    </r>
    <r>
      <rPr>
        <i/>
        <sz val="11"/>
        <color theme="1"/>
        <rFont val="Times New Roman"/>
        <family val="1"/>
      </rPr>
      <t>National List of Hazardous Wastes</t>
    </r>
    <r>
      <rPr>
        <sz val="11"/>
        <color theme="1"/>
        <rFont val="Times New Roman"/>
        <family val="1"/>
      </rPr>
      <t xml:space="preserve"> (published in 2016) within the period of validity.</t>
    </r>
  </si>
  <si>
    <t>2.1.4.3 The Transport of Hazardous Waste</t>
  </si>
  <si>
    <r>
      <t xml:space="preserve">Hazardous waste transportation and operation activities included in the </t>
    </r>
    <r>
      <rPr>
        <i/>
        <sz val="11"/>
        <color theme="1"/>
        <rFont val="Times New Roman"/>
        <family val="1"/>
      </rPr>
      <t>National List of Hazardous Wastes</t>
    </r>
    <r>
      <rPr>
        <sz val="11"/>
        <color theme="1"/>
        <rFont val="Times New Roman"/>
        <family val="1"/>
      </rPr>
      <t xml:space="preserve"> (published in 2016) within the period of validity.</t>
    </r>
  </si>
  <si>
    <t>2.22 Green Agriculture</t>
  </si>
  <si>
    <t>2.2.1 Comprehensive Management in Agriculture and Rural Environment</t>
  </si>
  <si>
    <t>2.2.1.1 The Production of High-effect, Low-Toxic And Low-Residue Pesticide and Alternatives</t>
  </si>
  <si>
    <r>
      <t xml:space="preserve">Manufacturing and using low toxicity and low residue pesticides compliant with the </t>
    </r>
    <r>
      <rPr>
        <i/>
        <sz val="11"/>
        <color theme="1"/>
        <rFont val="Times New Roman"/>
        <family val="1"/>
      </rPr>
      <t>List of Major Varieties of Low Toxicity and Low Residue Pesticides Produced and Used in the Plantation Industry (2016)</t>
    </r>
    <r>
      <rPr>
        <sz val="11"/>
        <color theme="1"/>
        <rFont val="Times New Roman"/>
        <family val="1"/>
      </rPr>
      <t xml:space="preserve"> and other pesticides endorsed by the state and industry policies in agricultural production, by technology upgrading of pesticide production equipment, production process system, and environmentally friendly pesticide R&amp;D and production.</t>
    </r>
  </si>
  <si>
    <t xml:space="preserve">2.2.1.2 The Treatment of Livestock and Poultry Husbandry Waste and Pollution  </t>
  </si>
  <si>
    <t>Treatment of livestock and poultry husbandry wastes by clean upgrading of poultry farms, collection and harmless treatment of breeding wastewater, manure, and construction of comprehensive utilization facilities, upgrading and construction of air pollution prevention and control facilities.</t>
  </si>
  <si>
    <t>2.2.1.3 The Recycling of Discarded Agricultural Film</t>
  </si>
  <si>
    <t>Construction of mobile and fixed recycling station of waste plastic sheeting and its transportation and storage. Manufaturing of the producing equipment and construction and operation of the facility using waste plastic sheeting renewable particles, water leak-proof material, plastic bags and pyrolysis oil.</t>
  </si>
  <si>
    <t>2.3 Integrated Utilizations of Resources</t>
  </si>
  <si>
    <t>2.3.1 Integration Utilizations of Solid Waste</t>
  </si>
  <si>
    <t>2.3.1.1 Harmless Treatment, Disposal and Integrated Utilization of Industrial Solid Waste</t>
  </si>
  <si>
    <t>Construction and operation of recovery, harmless treatment and reuse facilities of smelting slag, industrial by-product gypsum, red mud, chemical waste slag and other industrial solid waste.</t>
  </si>
  <si>
    <t>2.3.1.2 The Treatment and Management of Historic Tailings</t>
  </si>
  <si>
    <t>Upgrading of tailings pond storage system, flood drainage system, backwater system; environmental treatment and restoration of historical problematic tailings storage and the areas affected by it, for example the management and restoration of river slag pollution at heavy metal-contaminated plots.</t>
  </si>
  <si>
    <t>2.3.1.3 The Recycling and Treatment of Package Waste</t>
  </si>
  <si>
    <t>Construction and operation of recycling and treatment facilities for packaging waste such as paper packaging containers and materials, plastic packaging containers and materials, metal packaging containers and materials, glass packaging containers and materials, and wooden packaging containers and materials.</t>
  </si>
  <si>
    <t>2.3.2 Integration Utilizations of Resources in Industrial Parks</t>
  </si>
  <si>
    <t>2.3.2.1 The Upgrade of the Industry Chain Cycles in the Park</t>
  </si>
  <si>
    <t>In industrial parks, enterprises in different fields, such as power, steel, nonferrous metals, oil and petrochemical industry, chemical industry, building materials, papermaking, textile, agriculture, establish industry chain cycles, to maximize the continuous utilization and recycle of waste resources, or achieve tiered utilization of the energy.</t>
  </si>
  <si>
    <t>2.3.2.2 The Energy Efficiency Improvement in the Park</t>
  </si>
  <si>
    <t>The introduction and construction of waste resources, tailings, associated mines and other resource utilization projects in the park; as well as the special or systematic upgrading of the park to improve the overall resource utilization efficiency and the resource utilization efficiency of the park enterprises, including the introduction, upgrading and construction of the supplementary enterprises missing in the chain; the highly-efficient utilization of resources for existing enterprises.</t>
  </si>
  <si>
    <t>2.4 Water Saving and Non-conventional Water Resources</t>
  </si>
  <si>
    <t>2.4.1 Industrial Water Saving</t>
  </si>
  <si>
    <t>2.4.1.1 The Improvement of Water Saving and Water Use Efficiency in Production</t>
  </si>
  <si>
    <t>Water-saving upgrading and facility construction of industrial cooling water, thermal and process water, washing water, steam condensate recovery and reuse, discharged waste water recovery treatment and reuse, construction of unconventional water resources utilization.</t>
  </si>
  <si>
    <t>3. Clean Energy Industry</t>
  </si>
  <si>
    <t>3.1 Energy Efficiency Improvement</t>
  </si>
  <si>
    <t>3.1.1 Energy Efficiency in Electrical Facilities</t>
  </si>
  <si>
    <t>3.1.1.1 Manufacture of Intelligent Power Grid Products and Facilities</t>
  </si>
  <si>
    <t>Manufacturing of intelligent power grid facilities including smart transformers, rectifiers and inductors, advanced power electronic devices, smart power transmission and distribution and control equipment, UHV power transmission equipment, pumped storage equipment, new energy storage equipment, charging facilities; and manufacturing of the controlling products related to smart grid and new energy.</t>
  </si>
  <si>
    <t>3.1.1.2 The Construction and Operation of Smart Grids</t>
  </si>
  <si>
    <t>Construction and operation of smart grid facilities with information integration, controlling, energy storage technologies and intelligent power equipment, in order to achieve digital management, smart decision-making and interactive trading of electricity during the process of power generation, transmission, distribution and storage.</t>
  </si>
  <si>
    <t>3.2 Clean Energy</t>
  </si>
  <si>
    <t>3.2.1 The Manufacture of New and Clean Energy Facilities</t>
  </si>
  <si>
    <t>3.2.1.1 Manufacture of Wind Generators</t>
  </si>
  <si>
    <t>Manufacturing and trading of onshore and offshore wind turbines; Manufacturing and trading of 3MW and above offshore and onshore wind turbine generators, wind turbine blades, bearings, cables, gearboxes, towers and other key components in highland, low-temperature, low wind speed models; Manufacturing and trading of wind farm related systems and equipment.</t>
  </si>
  <si>
    <t>3.2.1.2 Manufacture of Solar Generators</t>
  </si>
  <si>
    <r>
      <t xml:space="preserve">Manufacturing and trading of photovoltaic power generation equipment and CSP equipment. Among them, photovoltaic power generation equipment manufacturing enterprises and projects should meet the requirements of the </t>
    </r>
    <r>
      <rPr>
        <i/>
        <sz val="11"/>
        <color theme="1"/>
        <rFont val="Times New Roman"/>
        <family val="1"/>
      </rPr>
      <t xml:space="preserve">Regulatory of Photovoltaic Manufacturing Industry </t>
    </r>
    <r>
      <rPr>
        <sz val="11"/>
        <color theme="1"/>
        <rFont val="Times New Roman"/>
        <family val="1"/>
      </rPr>
      <t xml:space="preserve">(2018 Edition) within the valid period, and the production of photovoltaic cells should meet Level Ⅰ of the </t>
    </r>
    <r>
      <rPr>
        <i/>
        <sz val="11"/>
        <color theme="1"/>
        <rFont val="Times New Roman"/>
        <family val="1"/>
      </rPr>
      <t>Evaluation Index System for Clean Production of PV Cell Industry</t>
    </r>
    <r>
      <rPr>
        <sz val="11"/>
        <color theme="1"/>
        <rFont val="Times New Roman"/>
        <family val="1"/>
      </rPr>
      <t xml:space="preserve"> (No. 21, 2016).</t>
    </r>
  </si>
  <si>
    <t>3.2.1.3 Manufacture of Biomass Production Facilities</t>
  </si>
  <si>
    <t>Manufacturing and trading of straw, rice husk and other agricultural production by -product materials collection, crushing, transportation and storage equipment, biomass power generation, heating equipment, biogas, biomass gas production equipment, biomass solid liquid fuel production equipment and other equipment.</t>
  </si>
  <si>
    <t>3.2.1.4 Manufacture of Hydropower and Pumped-storage Facilities</t>
  </si>
  <si>
    <t>Manufacturing and trading of high-performance large-capacity hydropower generating units, high-head large-capacity pumped storage units, thousand-Megawatts large-scale hydro-generator units, variable-speed pumped storage units, ultra-high-head large-impact hydro-generator units, seawater pumped storage units and other related hydraulic power generation and pumped storage units.</t>
  </si>
  <si>
    <t>3.2.1.5 Manufacture of Nuclear Power Facilities</t>
  </si>
  <si>
    <t>Manufacturing of the third generation of advanced pressurized water reactor nuclear power plant equipment, fast neutron reactor and high temperature gas-cooled reactor nuclear power plant equipment, small nuclear power equipment in modulars, nuclear emergency equipment and nuclear grade pumps, valve equipment and other nuclear power plant auxiliary equipment, radiation protection materials, and safety and monitoring devices; Manufacturing of exploitation and production equipment in uranium mining, uranium purification and conversion, uranium enrichment, fuel element production; Manufacturing of treatment equipment of nuclear facility decommissioning, radioactive waste treatment and disposal equipment; and manufacturing of comprehensive utilization equipment of uranium associated mine.</t>
  </si>
  <si>
    <t>3.2.1.6 Manufacture of Gas Turbine Facilities</t>
  </si>
  <si>
    <t>Manufacturing of gas turbine equipment such as heavy gas turbines, micro gas turbines, etc. Manufacturing of gas turbine core components, such as ceramic cores with complex structures, high-strength thermal shock resistant ceramic mold shells, large-size oriented crystal or single crystal blades, large turbine disks, high-precision rotors, high-durability bearings and sealing equipment, high-strength steel tie rods and high-temperature high-pressure burners.</t>
  </si>
  <si>
    <t>3.2.1.7 Manufacture of Fuel Cell Facilities</t>
  </si>
  <si>
    <t>Manufacturing and trading of fuel cell in proton exchange membrane, direct methanol, alkaline fuel, molten carbonic acid fuel, phosphoric acid fuel, solid oxide, etc..</t>
  </si>
  <si>
    <t>3.2.1.8 Manufacture of Geothermal Energy Exploitation Facilities</t>
  </si>
  <si>
    <t>Manufacturing and trading of key equipment of ground source heat pump, high temperature geothermal heat pump, and geothermal absorption refrigeration system, medium and low temperature geothermal power generation system, geothermal drying and hot water supply system, and other anti-corrosion and anti-scale geothermal equipment.</t>
  </si>
  <si>
    <t>3.2.1.9 Manufacture of Marine Energy Exploitation Facilities</t>
  </si>
  <si>
    <t>Manufacturing and trading of marine energy development equipment which generates electricity using marine tidal energy, tidal current energy, wave energy, temperature difference energy, salt difference energy.</t>
  </si>
  <si>
    <t>3.2.2 The Construction and Operation of Renewable Energy facilities</t>
  </si>
  <si>
    <t>3.2.2.1 Wind Generators</t>
  </si>
  <si>
    <t>Construction and operation of facilities using wind energy to generate electricity.</t>
  </si>
  <si>
    <t>3.2.2.2 Solar Power Facilities</t>
  </si>
  <si>
    <t>Construction and operation of facilities using solar power to generate electricity, which including solar photovoltaic power generation and solar thermal power generation facilities. Among them, the component products selected for solar photovoltaic power generation facilities should meet the following requirements: 1) The minimum photoelectric conversion efficiency of polycrystalline silicon cells and monocrystalline silicon cells shall not be less than 19% and 21% respectively; 2) The minimum photoelectric conversion efficiency of polycrystalline silicon cell modules and single crystal silicon battery modules shall not be less than 17% and 17.8% respectively; 3) The minimum photoelectric conversion efficiency of silicon-based, CIGS , CdTe and other thin-film battery modules shall not be less than 12% , 14% , 14% , 12% ; 4) The decay rates of polycrystalline silicon battery modules and monocrystalline silicon battery modules shall not be higher than 2.5% and 3% in the first year, and not higher than 0.7% per year, and not higher than 20% within the period of 25 years ; the attenuation rate of thin-film battery module shall not be more than 5% in the first year, no more than 0.4% per year in the following year, no more than 15% within the period of 25 years .</t>
  </si>
  <si>
    <t>3.2.2.3 Biomass Energy Facilities</t>
  </si>
  <si>
    <t>3.2.2.4 Large hydropower Facilities</t>
  </si>
  <si>
    <r>
      <t xml:space="preserve">Construction and operation of facilities for generating electricity using potential energy of water. Only the key large-scale hydropower projects included in the </t>
    </r>
    <r>
      <rPr>
        <i/>
        <sz val="11"/>
        <color theme="1"/>
        <rFont val="Times New Roman"/>
        <family val="1"/>
      </rPr>
      <t>Thirteenth Five-Year Plan for Renewable Energy</t>
    </r>
    <r>
      <rPr>
        <sz val="11"/>
        <color theme="1"/>
        <rFont val="Times New Roman"/>
        <family val="1"/>
      </rPr>
      <t xml:space="preserve"> are included.</t>
    </r>
  </si>
  <si>
    <t>3.2.2.5 Nuclear Power Plants</t>
  </si>
  <si>
    <t>Construction and operation of the facilities using third-generation and fourth-generation nuclear power generation technologies, generating heat by controlled nuclear fission.</t>
  </si>
  <si>
    <t>3.2.2.6 Facilities of Geothermal Energy Exploitation</t>
  </si>
  <si>
    <t>Construction and operation of building heating and cooling facilities using heat pumps and other technologies to extract shallow geothermal energy (including rock and soil heat sources, groundwater heat sources, surface water heat sources, etc.); use of medium and high temperature geothermal heat, medium and low temperature geothermal heat, dry heat rock and other geothermal resources, Construction and operation of power generation facilities.</t>
  </si>
  <si>
    <t>3.2.2.7 Marine Energy Exploitation Facilities</t>
  </si>
  <si>
    <t>Construction and operation of facilities for generating electricity using marine tidal energy, wave energy, tidal current energy, temperature difference energy, salt difference energy and other resources.</t>
  </si>
  <si>
    <t>3.2.2.8 Hydrogen Energy Exploitation Facilities</t>
  </si>
  <si>
    <t>Construction and operation of hydrogen energy transmission and utilization facilities such as hydrogen safe and efficient storage, hydrogen energy storage and conversion, hydrogen fuel vehicles, hydrogen fuel cell vehicles, hydrogen fuel cell power generation, and hydrogen-incorporated natural gas pipelines.</t>
  </si>
  <si>
    <t>3.2.2.9 Heat Pump Facilities</t>
  </si>
  <si>
    <t>Construction and operation of heat pump heating (cold) system facilities such as air source heat pumps, ground water source heat pumps, surface water source heat pumps, sewage source heat pumps, soil source heat pumps, and high-temperature air energy heat pumps.</t>
  </si>
  <si>
    <t>3.2.3 Efficient Operation of The Clean Energy</t>
  </si>
  <si>
    <t>3.2.3.1 The Construction and Operation of Projects for Supplementation Between Multiple Energy Resources</t>
  </si>
  <si>
    <t>The construction of terminal integrated energy supply equipment using technologies including the triple power supply combining natural gas heating, electricity and cooling supply, distributed renewable energy and energy smart microgrid, based on end-user’ s demand of multi-energy consumption, in order to improve the overall energy efficiency of the energy supply system. The comprehensive energy efficiency of the equipment should be greater than or equal to 70%; The construction and operation of multi-energy complementary system in increasing the capacity of the regional power grid to accept intermittent renewable energy such as wind and solar, solving the problems of wasting wind, solar and water energy in the reginal power grid, using of large-scale comprehensive energy base to bring out the advantage of combining wind, solar, water and natural gas, and to support with thermal power, hydropower, energy storage facilities and other adjustment functions to improve the stability of power system. The system waste rate of wind power should be controlled within 5%, and of solar power should be controlled within 3% .</t>
  </si>
  <si>
    <t>3.2.3.2 The Operation and Construction of Efficient Energy Storage Facilities</t>
  </si>
  <si>
    <t>Construction and operation of efficient energy storage and de-peak facilities, using physical energy storage, electromagnetic energy storage, electrochemical energy storage and phase change energy storage technologies to improve the flexibility, stability and reliability of renewable energy power generation, distributed energy, new energy microgrid and other systems.</t>
  </si>
  <si>
    <t>3.2.3.3 The Construction and Operation of Natural Gas Transmission, Storage, and Peak Load Regulation Facilities</t>
  </si>
  <si>
    <t>Construction and operation of natural gas transmission, storage and transportation peak shaving facilities such as long-distance natural gas pipelines, gas storage, branch pipelines, regional pipeline networks, and liquefied natural gas ( LNG ) receiving stations.</t>
  </si>
  <si>
    <t>3.2.3.4 The Construction and Operation of Distributed Energy Resources (Ders) Projects</t>
  </si>
  <si>
    <t>Construction and operation of distributed energy projects such as natural gas combined heat, power and cooling , distributed renewable energy power generation, and geothermal energy heating and cooling.</t>
  </si>
  <si>
    <t>3.2.3.5 The Construction and Operation of Pumped-Storage Power</t>
  </si>
  <si>
    <t>Construction and operation of “de-peaking” pumped-storage power to improve the grid’s acceptance of renewable energy power such as wind and solar, to improve the grid’s operational flexibility, stability and reliability.</t>
  </si>
  <si>
    <t>3.2.3.6 Construction and Operation of Carbon Dioxide Capture, Utilization and Storage (CCS) Project</t>
  </si>
  <si>
    <t>Establishment and operation of emission reduction projects to capture, utilize, or store carbon dioxide during fossil energy combustion and industrial processes.</t>
  </si>
  <si>
    <t>4. Ecology and Environment-related sector</t>
  </si>
  <si>
    <t>4.1 Ecological Agriculture</t>
  </si>
  <si>
    <t>4.1.1 Conservation of Agricultural Resources</t>
  </si>
  <si>
    <t>4.1.1.1 Modern Agriculture, Seed Industry and the Protection of Animal, Plants and Germplasm  Resources</t>
  </si>
  <si>
    <t>4.1.1.2 The Management of Crop Protection Areas and Protection Zones</t>
  </si>
  <si>
    <t>4.1.1.3 Protection of Forest Genetic Resources</t>
  </si>
  <si>
    <t>4.1.1.4 The Management of Crop Protection Areas and Protection Zones</t>
  </si>
  <si>
    <t>Construction and operation of marine ranch projects that restore/increase the number of populations and improve/optimize the aquatic community structure in order to release fish biological eggs, larvae or adults into natural waters such as oceans, tidal flats, rivers, lakes, reservoirs to improve the water environment and protect biodiversity.</t>
  </si>
  <si>
    <t>4.1.1.5 Pest Prevention and Control</t>
  </si>
  <si>
    <t xml:space="preserve">Agricultural and forestry pest invasion prevention activities for invasion prevention and control of alien species to protect biodiversity; </t>
  </si>
  <si>
    <t>4.1.1.6 Comprehensive Rural Land Reform</t>
  </si>
  <si>
    <t>Comprehensive renovation activities of rural villages and landscape to promote the construction of beautiful and livable villages and optimize the rural production and living environment, including low-efficiency idle construction land remediation, industrial/mining wasteland reclamation and hollow village remediation, soil improvement, fertility improvement, water and fertilizer conservation, pollution control and restoration projects, etc.</t>
  </si>
  <si>
    <t>4.1.2 Comprehensive Management in Agriculture and Rural Environment</t>
  </si>
  <si>
    <t>4.1.2.1 Control and Prevention of Crop Diseases and Insect Pests</t>
  </si>
  <si>
    <t>4.1.3 Green Agricultural Supply</t>
  </si>
  <si>
    <t>4.1.3.1 Green Organic Agriculture</t>
  </si>
  <si>
    <t>4.1.3.2 Green Animal Husbandry</t>
  </si>
  <si>
    <t>4.1.3.3 Green Fishery</t>
  </si>
  <si>
    <t>4.2 Ecological Protection and Construction</t>
  </si>
  <si>
    <t>4.2.1 Conservation and Restoration of Natural Ecosystems</t>
  </si>
  <si>
    <t>4.2.1.1 Protection of Natural forest Resources</t>
  </si>
  <si>
    <t>4.2.1.2 Protection of Animal and Plant Resources</t>
  </si>
  <si>
    <t>Rescue protection of endangered wild animals and plants, biodiversity protection, fishery resources protection, protection of ancient and famous trees, etc.</t>
  </si>
  <si>
    <t>4.2.1.3 The Construction and Operation of Nature Reserves</t>
  </si>
  <si>
    <t>4.2.1.4. Maintenance and Operation of Ecological Function Areas</t>
  </si>
  <si>
    <t>Management, restoration and conservation projects of ecological function areas and degraded areas, such as comprehensive control of soil erosion, desertification and rocky desertification control, protection and restoration of the geological environment of mining sits, and construction of nature reserves, etc.</t>
  </si>
  <si>
    <t>4.2.1.5 Projects of Converting of Farmlands Back to forests or Grasslands and Restoring Grazing Land to Grassland</t>
  </si>
  <si>
    <t>4.2.1.6 Restoration and Protection of Rivers, Lakes and Wetlands</t>
  </si>
  <si>
    <t>Management, restoration, and conservation projects that improve the ecological integrity and sustainability of river, lake, and wetland ecosystems, including construction of pollutant source control and reduction facilities, construction of riverside and lakeside ecological buffer zones, restoration of native species and vegetation, river and lake system inter-connection, ecological dispatching project, construction of flood control and coastal erosion facilities, etc.</t>
  </si>
  <si>
    <t>4.2.1.7 Restoration and Protection of National Ecological Security Barrier</t>
  </si>
  <si>
    <t>4.2.1.8 Comprehensive Treatment of Key Ecological Areas</t>
  </si>
  <si>
    <t>4.2.1.9 Ecological Restoration of Mine Degraded Lands</t>
  </si>
  <si>
    <t>4.2.1.10 Comprehensive Treatment of Desertification, Karst Rocky Desertification and the Soil Erosion</t>
  </si>
  <si>
    <t>4.2.1.11 Drought and Flood Management for Water-Related Ecosystem</t>
  </si>
  <si>
    <t>Construction and operation of restoration of natural water system connectivity, water conservancy facilities, wetland restoration, disaster warning information platform, and other water ecosystem disaster prevention and response facilities.</t>
  </si>
  <si>
    <t>4.2.1.12 The Management and Restoration of Groundwater Overdraft Zones</t>
  </si>
  <si>
    <t>Treatment and restoration of groundwater overdrawn area including water-saving transformation projects of irrigation area in the groundwater overdrawn areas (e.g., north China, northeast China), high-efficiency water-saving field irrigation projects, structural adjustment of crop planting species for water-saving purposes, industrial water-saving transformation, urban water supply pipe network reconstruction, recycling water utilization project, water transfer and water conservancy projects, groundwater source replacement projects, and ecological water replenishment projects, etc.</t>
  </si>
  <si>
    <t>4.2.1.13 Integrated management of coal mining subsidence areas</t>
  </si>
  <si>
    <t>Ecological restoration activities such as land remediation, ecological restoration and environmental remediation in coal-mining subsidence areas, as well as activities such as relocation of residents within the influence of coal-mining subsidence areas, restoration and upgrading of infrastructure and public service facilities, and construction of a platform for non-coal alternative industries.</t>
  </si>
  <si>
    <t>4.2.1.14 The Comprehensive Management of Sea Areas, Coastal Zones and Islands</t>
  </si>
  <si>
    <t>Comprehensive sea area management, natural shoreline restoration, bay remediation projects for the purpose of protecting the natural resources and ecological environment of coastal waters, coasts, and islands.</t>
  </si>
  <si>
    <t>4.2.2 Supply of Ecological Products</t>
  </si>
  <si>
    <t>4.2.2.1 Forest Resources Cultivation Industry</t>
  </si>
  <si>
    <t>Forestry resource cultivation projects, such as variety improvement of forestry, seedling cultivation, and forest planting, tending, logging, and regeneration.</t>
  </si>
  <si>
    <t xml:space="preserve">4.2.2.2 Under-forest Economy of Special Plantation and Animal Farming  </t>
  </si>
  <si>
    <t>Agroforestry projects which do no harm to the function and stability of the forest ecosystem, including planting food crops, oil crops, medicinal herbs, edible fungi, forages, and vegetables under trees, and silvopastoral projects which breed, graze, and underforestry livestock feeding.</t>
  </si>
  <si>
    <t>4.2.2.3 Forest Carbon Sequestration, Tree and Grass Planting, Forestry Seedlings, and Ornamental Flowers</t>
  </si>
  <si>
    <t xml:space="preserve">Tree/grass cultivation and planting projects with significant impact on carbon sequestration, environmental improvement, or air purification. </t>
  </si>
  <si>
    <t>4.2.2.4 Forest Recreation and Health Rehabilitation Industry</t>
  </si>
  <si>
    <t xml:space="preserve">Construction of eco-sightseeing, recreation, culture, sports, and health care facilities based on natural resources such as forests, grasslands, wetlands, deserts, and wild animals and plants. </t>
  </si>
  <si>
    <t>4.2.2.5 Protection and Operation of National Parks, World’s Heritages, National-Level Scenic and Historic Interest Areas, National Forest Parks, National Geo-Parks, and National Wetland Parks</t>
  </si>
  <si>
    <t>Development and construction for the purpose of protecting forests, grasslands, deserts, wetlands, oceans, and other natural ecosystems, including construction and operation of national parks, world natural heritage sites, forest parks, wetland parks, desert parks, etc.</t>
  </si>
  <si>
    <t>5. The Green Upgrade of Infrastructure</t>
  </si>
  <si>
    <t>5.1 Energy Efficiency Improvement</t>
  </si>
  <si>
    <t>5.1.1 Energy Efficiency and Energy Use Facilities in Urban Power</t>
  </si>
  <si>
    <t>5.1.1.1 Environmental Friendly Operation and Upgrade of Urban Central Heating Systems</t>
  </si>
  <si>
    <t>Construction of urban centralized heating facilities using low-grade industrial waste heat sources or other clean heat sources; and energy-saving and environmentally friendly technological renovation activities of urban centralized heating boilers, heating pipe networks and other centralized heating facilities.</t>
  </si>
  <si>
    <t>5.1.1.2 Operation and Upgrade of Urban Power Facility into Smart Power Facilities</t>
  </si>
  <si>
    <t>The development and construction of urban electricity demand-side management platform, urban electricity distribution network technology renovation, intelligent renovation of electricity-using equipment, and electricity replacement renovation of highly polluting and inefficient energy equipment, etc.</t>
  </si>
  <si>
    <t>5.1.1.3  The Construction and Operation of Integrated Power System in Both Urban and Rural Areas</t>
  </si>
  <si>
    <t>Construction and operation of integrated urban energy supply facilities, such as multiple energy complementary utilization facilities, distributed energy supply facilities or systems, and intelligent microgrids.</t>
  </si>
  <si>
    <t>5.2 Sustainable Buildings</t>
  </si>
  <si>
    <t>5.2.1 Energy Saving Buildings and Green Buildings</t>
  </si>
  <si>
    <t>5.2.1.1 The Construction of Ultra-Low Energy Consumption Buildings</t>
  </si>
  <si>
    <r>
      <t xml:space="preserve">Construction of public and residential buildings adapted to climate characteristics and site conditions, the reduction of building heating, air conditioning and lighting requirements through passive building design, and the improvement of the efficiency of building energy equipment and systems through active technological measures, as well as the acquisition of consumption. The technical indicators of the building shall comply with the </t>
    </r>
    <r>
      <rPr>
        <i/>
        <sz val="11"/>
        <color theme="1"/>
        <rFont val="Times New Roman"/>
        <family val="1"/>
      </rPr>
      <t>Technical Standard for Near-Zero Energy Building</t>
    </r>
    <r>
      <rPr>
        <sz val="11"/>
        <color theme="1"/>
        <rFont val="Times New Roman"/>
        <family val="1"/>
      </rPr>
      <t xml:space="preserve"> (GB/T 51350-2019). </t>
    </r>
  </si>
  <si>
    <t>5.2.1.2 Green Buildings</t>
  </si>
  <si>
    <r>
      <t>All kinds of civil and industrial buildings designed and constructed in accordance with national green building codes and standards and having obtained national green building evaluation labels. For example, buildings with building-related technical indicators that comply with the “</t>
    </r>
    <r>
      <rPr>
        <i/>
        <sz val="11"/>
        <color theme="1"/>
        <rFont val="Times New Roman"/>
        <family val="1"/>
      </rPr>
      <t>Green Building Evaluation Standard</t>
    </r>
    <r>
      <rPr>
        <sz val="11"/>
        <color theme="1"/>
        <rFont val="Times New Roman"/>
        <family val="1"/>
      </rPr>
      <t>” (GB/T 50378-2019), “</t>
    </r>
    <r>
      <rPr>
        <i/>
        <sz val="11"/>
        <color theme="1"/>
        <rFont val="Times New Roman"/>
        <family val="1"/>
      </rPr>
      <t>Green Industrial Building Evaluation Standard</t>
    </r>
    <r>
      <rPr>
        <sz val="11"/>
        <color theme="1"/>
        <rFont val="Times New Roman"/>
        <family val="1"/>
      </rPr>
      <t>” (GB/T 50878-2013), “</t>
    </r>
    <r>
      <rPr>
        <i/>
        <sz val="11"/>
        <color theme="1"/>
        <rFont val="Times New Roman"/>
        <family val="1"/>
      </rPr>
      <t>Green Ecological Area Evaluation Standard</t>
    </r>
    <r>
      <rPr>
        <sz val="11"/>
        <color theme="1"/>
        <rFont val="Times New Roman"/>
        <family val="1"/>
      </rPr>
      <t>” (GB/T 51255-2017), “</t>
    </r>
    <r>
      <rPr>
        <i/>
        <sz val="11"/>
        <color theme="1"/>
        <rFont val="Times New Roman"/>
        <family val="1"/>
      </rPr>
      <t>Green Office Building Evaluation Standard</t>
    </r>
    <r>
      <rPr>
        <sz val="11"/>
        <color theme="1"/>
        <rFont val="Times New Roman"/>
        <family val="1"/>
      </rPr>
      <t>” (GB/T 50903-2013), “</t>
    </r>
    <r>
      <rPr>
        <i/>
        <sz val="11"/>
        <color theme="1"/>
        <rFont val="Times New Roman"/>
        <family val="1"/>
      </rPr>
      <t>Green Store Building Evaluation Standard</t>
    </r>
    <r>
      <rPr>
        <sz val="11"/>
        <color theme="1"/>
        <rFont val="Times New Roman"/>
        <family val="1"/>
      </rPr>
      <t>” (GB/T 51100-2015), “</t>
    </r>
    <r>
      <rPr>
        <i/>
        <sz val="11"/>
        <color theme="1"/>
        <rFont val="Times New Roman"/>
        <family val="1"/>
      </rPr>
      <t>Green Hospital Building Evaluation Standard</t>
    </r>
    <r>
      <rPr>
        <sz val="11"/>
        <color theme="1"/>
        <rFont val="Times New Roman"/>
        <family val="1"/>
      </rPr>
      <t>” (GB/T 51153-2015), and buildings that have obtained the green building evaluation mark.</t>
    </r>
  </si>
  <si>
    <t>5.2.1.3 The Application of Renewable Energy in Buildings</t>
  </si>
  <si>
    <t>Design and construction of renewable energy application systems for buildings using solar photovoltaic power generation devices installed on the roofs and walls of buildings to provide electricity to buildings, and the use of heat pumps and other facilities to provide cooling and heating to buildings, as well as renewable energy building application renovation activities.</t>
  </si>
  <si>
    <t>5.2.1.4 Prefabricated Buildings</t>
  </si>
  <si>
    <r>
      <t>Construction of buildings using prefabricated components at the construction site through the method of assembly construction. The building-related technical indicators meet the requirements of Grade A and above of the “</t>
    </r>
    <r>
      <rPr>
        <i/>
        <sz val="11"/>
        <color theme="1"/>
        <rFont val="Times New Roman"/>
        <family val="1"/>
      </rPr>
      <t>Evaluation Standard for Assembled Buildings</t>
    </r>
    <r>
      <rPr>
        <sz val="11"/>
        <color theme="1"/>
        <rFont val="Times New Roman"/>
        <family val="1"/>
      </rPr>
      <t>” (GB/T 51129-2017) within the validity period.</t>
    </r>
  </si>
  <si>
    <t>5.2.1.5 Energy Saving and Environmental-Friendly Renovation for Existing Buildings</t>
  </si>
  <si>
    <r>
      <t>Energy-saving renovation of existing buildings and energy-use systems of buildings, which comply with national or local energy-saving standards and relevant requirements of the system energy-saving renovation activities; and renovation and operation of existing buildings, which have obtained national green building labels, and purchase and consumption. For example, the building technology complies with technical standards such as the “</t>
    </r>
    <r>
      <rPr>
        <i/>
        <sz val="11"/>
        <color theme="1"/>
        <rFont val="Times New Roman"/>
        <family val="1"/>
      </rPr>
      <t>Statistical Standard for Civil Buildings</t>
    </r>
    <r>
      <rPr>
        <sz val="11"/>
        <color theme="1"/>
        <rFont val="Times New Roman"/>
        <family val="1"/>
      </rPr>
      <t>” (GB 50352-2019), the “</t>
    </r>
    <r>
      <rPr>
        <i/>
        <sz val="11"/>
        <color theme="1"/>
        <rFont val="Times New Roman"/>
        <family val="1"/>
      </rPr>
      <t>Standard for Energy-Saving in Public Buildings</t>
    </r>
    <r>
      <rPr>
        <sz val="11"/>
        <color theme="1"/>
        <rFont val="Times New Roman"/>
        <family val="1"/>
      </rPr>
      <t>” (GB 50189-2015) and the “</t>
    </r>
    <r>
      <rPr>
        <i/>
        <sz val="11"/>
        <color theme="1"/>
        <rFont val="Times New Roman"/>
        <family val="1"/>
      </rPr>
      <t>Standard for the Evaluation of Green Retrofit of Existing Buildings</t>
    </r>
    <r>
      <rPr>
        <sz val="11"/>
        <color theme="1"/>
        <rFont val="Times New Roman"/>
        <family val="1"/>
      </rPr>
      <t>” (GBT 51141-2015), as well as buildings that have obtained the green building label after greening.</t>
    </r>
  </si>
  <si>
    <t>5.2.1.6 Green Warehousing Logistics</t>
  </si>
  <si>
    <r>
      <t xml:space="preserve">Construction, operation and renovation of logistics warehouses designed and constructed in accordance with national green building codes and standards, and which have obtained national green building evaluation marks. For example, the technical indicators of the building meet the requirements of </t>
    </r>
    <r>
      <rPr>
        <i/>
        <sz val="11"/>
        <color theme="1"/>
        <rFont val="Times New Roman"/>
        <family val="1"/>
      </rPr>
      <t>"Green Warehouse Requirements and Evaluation</t>
    </r>
    <r>
      <rPr>
        <sz val="11"/>
        <color theme="1"/>
        <rFont val="Times New Roman"/>
        <family val="1"/>
      </rPr>
      <t>" (SB/T 11164) for green logistics warehouse buildings.For example, a logistics warehouse building with technical building indicators that comply with the “</t>
    </r>
    <r>
      <rPr>
        <i/>
        <sz val="11"/>
        <color theme="1"/>
        <rFont val="Times New Roman"/>
        <family val="1"/>
      </rPr>
      <t>Green Warehouse Requirements and Evaluation</t>
    </r>
    <r>
      <rPr>
        <sz val="11"/>
        <color theme="1"/>
        <rFont val="Times New Roman"/>
        <family val="1"/>
      </rPr>
      <t>” (SB/T 11164).</t>
    </r>
  </si>
  <si>
    <t>5.3 Pollution Prevention</t>
  </si>
  <si>
    <t>5.3.1 Urban Environmental Infrastructure</t>
  </si>
  <si>
    <t>5.3.1.1 The Construction and Operation of Facilities for Wastewater Treatment and Recycling As Well As Sludge Treatment and Disposal</t>
  </si>
  <si>
    <t>Construction, operation and renovation of urban and rural wastewater treatment facilities and recycling facilities, sludge disposal facilities; regional recycled water circulation system constructed in accordance with the concept of pollution control, ecological protection and recycling, including the construction and operation of ecological treatment facilities such as artificial wetlands where urban wastewater treatment plants meet standards for discharging water, and open operation and maintenance of the recycled water dispatch and management system of the regional recycled water recycling system.</t>
  </si>
  <si>
    <t>5.3.1.2 The Construction and Operation of Domestic Waste Treatment Facilities</t>
  </si>
  <si>
    <t>Construction and operation of facilities for domestic waste minimization, sound treatment, disposal and resource utilization, such as domestic waste collection, transfer, incineration, power generation, heating and other facilities</t>
  </si>
  <si>
    <t>5.3.1.3 The Systematic Check, Upgrade, Construction and Renovation of Urban Wastewater Collection System</t>
  </si>
  <si>
    <t>Restoration and renovation of urban sewerage network drainage, dredging, maintenance, repair and renovation; construction and renovation of sewage (rain) water storage facilities; construction and operation of sewerage network GIS, etc.</t>
  </si>
  <si>
    <t>5.3.1.4  The Construction and Operation of Environment Monitoring System</t>
  </si>
  <si>
    <t>Construction and operation of environmental monitoring systems such as the Atmospheric Particle Composition Monitoring Network, the Atmospheric Photochemical Monitoring Network, the Large-scale Stereoscopic Integrated Observation Network for the Atmospheric Environment and the Acoustic Environment Monitoring Network, including the purchase, installation and construction of hardware equipment, such as system sampling and analysis equipment, monitoring instruments, computers and monitoring vehicles, and software system development. For example, fixed monitoring and early warning equipment for environmental risks in industrial parks, mobile monitoring and early warning equipment, early warning platforms, servers and long-term operation and maintenance of early warning systems, etc.</t>
  </si>
  <si>
    <t>5.3.1.5 The Inspection and Treatment of Sewage Outlets on Rivers and Standardization of Sewage Discharge</t>
  </si>
  <si>
    <t>The inspection, screening, mapping activities of sewage lines and their river outfalls  through  various technical means; and construction and operation of sewage lines, river outfalls for cleaning, reconstruction, repairing, maintaining and monitoring systems.</t>
  </si>
  <si>
    <t>5.4 Water Saving and Non-conventional Water Resources</t>
  </si>
  <si>
    <t>5.4.1 Water Saving</t>
  </si>
  <si>
    <t>5.4.1.1 District Metered Area (DMA) Management and Water Leakage Control of Urban Water Distribution System</t>
  </si>
  <si>
    <t>Construction, operation and renovation of public water supply facilities in cities and towns, as well as construction and renovation of water supply pipeline network leakage monitoring system facilities such as flow measurement, water quality monitoring, pressure control, data collection and remote transmission.</t>
  </si>
  <si>
    <t>5.4.2 Sponge City</t>
  </si>
  <si>
    <t>5.4.2.1 The Construction and Operation of Sponge Buildings and Communities</t>
  </si>
  <si>
    <t>Construction and operation of sponge-type buildings and communities in public buildings and residential areas carried out by engineering and technical means such as roof greening, permeable ground paving, micro-terrain, rain garden construction, rainfall pipe disconnection, rainwater harvesting and collection and utilization facilities construction.</t>
  </si>
  <si>
    <t>5.4.2.2 The Construction and Operation of Sponge Roads and Squares</t>
  </si>
  <si>
    <t>Construction and operation of sponge-type roads and squares by a) applying permeable paving on non-motor vehicle lanes, sidewalks, parking lots, plazas and other places, b) construction of rainwater collection, purification and utilization facilities on roads and squares, c) technical measures such as bioretention belts, environmental protection stormwater outfalls, cyclone sand and other road rainwater runoff pollution prevention and treatment facilities.</t>
  </si>
  <si>
    <t>5.4.2.3 The Construction and Operation of Sponge Parks and Greenspace</t>
  </si>
  <si>
    <t>Construction and operation of sponge parks and green spaces in town parks and public green spaces through technical measures such as construction of rain gardens, recessed green spaces, artificial wetlands, and rainwater reservoir facilities.</t>
  </si>
  <si>
    <t>5.4.2.4 The Up-to-Standard Construction, Operation and Renovation of Urban Drainage Facilities</t>
  </si>
  <si>
    <t>Construction, operation and renovation of urban drainage and flood control facilities to meet standards. Such as flood-prone urban drainage reform, construction and renovation of separate rainwater and sewage system; rainwater shoreline purification facilities; coastal dry pipe; sediment filtration, artificial wetlands and other overflow sewage purification facilities, and rainwater storage facilities, etc.</t>
  </si>
  <si>
    <t>5.4.2.5 Restoration of Urban Water Bodies and Natural Ecology</t>
  </si>
  <si>
    <t>Restoration and protection of natural connectivity of river and lake systems, river system remediation, ecological restoration activities for the protection and restoration of natural ecosystems of urban water bodies. Such as canalization of the river channel renovation, to take advantage of the natural situation to restore the natural curved river bank, natural pool-riffle, and flooded beaches, etc.</t>
  </si>
  <si>
    <t>5.5 Green Transport</t>
  </si>
  <si>
    <t>5.5.1 Urban and Rural Public Passenger and Freight Transport</t>
  </si>
  <si>
    <t>5.5.1.1 The Construction and Operation of ETC (Electronic toll Collection) System</t>
  </si>
  <si>
    <t>Construction and operation of ETC system facilities for such as highways, urban bridges, tunnels, and parkings, etc.</t>
  </si>
  <si>
    <t>5.5.1.2 The Construction and Operation of Multimodal Container Transportation System</t>
  </si>
  <si>
    <t>Construction and operation of multimodal transportation system for general containers, commodities, dangerous goods, vehicles, express packages and other materials.</t>
  </si>
  <si>
    <t>5.5.1.3 The Construction and Operation of Smart Transportation</t>
  </si>
  <si>
    <t>Construction and operation of intelligent information system facilities in the field of transportation, including traffic information collection and distribution system, traffic command center system, road network integrated management system, intelligent bus system, integrated passenger transportation hub information system, etc.</t>
  </si>
  <si>
    <t>5.5.1.4 The Construction and Operation of Slow Mode Transportation System</t>
  </si>
  <si>
    <t>Urban walking and bicycle transportation system construction, including public bicycle rental points, non-motorized vehicle parking facilities, road crossing facilities and other urban slow-moving system construction, as well as bicycle, electric bicycle rental system, automobile time-sharing rental system construction and three-dimensional parking facilities construction.</t>
  </si>
  <si>
    <t>5.5.1.5 The Construction and Operation of Public Transportation System In Urban and Rural Areas</t>
  </si>
  <si>
    <t>Construction and operation of subways, light railways, tram and other urban rail transportation facilities; construction and operation of high-capacity public transportation facilities, such as BRT bus stations, lines and other facilities construction and operation; purchase of public transportation vehicles, etc.</t>
  </si>
  <si>
    <t>5.5.1.6 The Construction and Operation of Facilities for Shared Transport</t>
  </si>
  <si>
    <t>Construction and operation of shared transportation facilities such as public rental bicycles, Internet rental bicycles, Internet rental electric bicycles, Internet rental cars, time-sharing rental systems for cars, three-dimensional parking facilities equipment, and bicycle parking facilities.</t>
  </si>
  <si>
    <t>5.5.1.7 The Construction and Operation of Drop and Pull Transport System</t>
  </si>
  <si>
    <t>Reconstruction, construction and operation of road ditching stations and ditching management information systems.</t>
  </si>
  <si>
    <t>5.5.2 Railway Transport</t>
  </si>
  <si>
    <t>5.5.2.1 The Construction and Management of Rail Freight Transport and The Upgrade of Existing Railways to More Energy-Saving and Environmental Friendly Ones</t>
  </si>
  <si>
    <r>
      <t>Construction and operation of freight railway facilities such as freight railway lines, yards and stations, and special power substations; construction and operation of existing railway electrification, yards and stations and energy-saving and environmental protection reform projects of railway-related equipment. Among them, railway yards and stations must meet the relevant provisions of the “</t>
    </r>
    <r>
      <rPr>
        <i/>
        <sz val="11"/>
        <color theme="1"/>
        <rFont val="Times New Roman"/>
        <family val="1"/>
      </rPr>
      <t>Green Railway Passenger Station Evaluation Standard</t>
    </r>
    <r>
      <rPr>
        <sz val="11"/>
        <color theme="1"/>
        <rFont val="Times New Roman"/>
        <family val="1"/>
      </rPr>
      <t>” (TB/T 10429-2014).</t>
    </r>
  </si>
  <si>
    <t>5.5.3 Waterway and Air Transport</t>
  </si>
  <si>
    <t>5.5.3.1 The Construction of Shore Power Supply Facility at Port and Docks</t>
  </si>
  <si>
    <t>Construction and operation of facilities for the supply of electricity to port and shore-based ships; construction of power supply facilities for airport bridges.</t>
  </si>
  <si>
    <t>5.5.4 Clean Energy Vehicle Facilities</t>
  </si>
  <si>
    <t>5.5.4.1 The Construction and Operation of Power Charging, Battery Replacement, Hydrogen Refueling and LNG Refueling Facilities</t>
  </si>
  <si>
    <t>Construction and operation of electric vehicle battery charging and charging service facilities, new energy vehicle hydrogenation and gasification facilities and other clean energy vehicle-related infrastructure.</t>
  </si>
  <si>
    <t>5.6 Ecological Protection and Construction</t>
  </si>
  <si>
    <t>5.6.1 Urban Ecological Protection and Construction</t>
  </si>
  <si>
    <t>5.6.1.1 Construction, Maintenance and Operation of Park Greenspace</t>
  </si>
  <si>
    <t>Construction, maintenance and operation of parks, green spaces and other public facilities such as urban comprehensive parks, specialized parks, community parks and amusement parks.</t>
  </si>
  <si>
    <t>5.6.1.2 Construction, Maintenance and Operation of Greenway System</t>
  </si>
  <si>
    <t>Construction, maintenance, management and operation of urban greenways and their supporting stations, signage systems and other ancillary facilities.</t>
  </si>
  <si>
    <t>5.6.1.3 Construction, Maintenance and Operation of Green Land Attached to the Unit</t>
  </si>
  <si>
    <t>Construction, maintenance and operation of green spaces attached to urban residential land, land for public management and public service facilities, land for commercial service facilities, industrial land, land for logistics and warehousing, land for squares, land for public facilities, etc.</t>
  </si>
  <si>
    <t>5.6.1.4 Construction and Maintenance of Road Planting</t>
  </si>
  <si>
    <t>Construction, maintenance and management of separated green belts, roadside green belts, green roundabouts and other green spaces on various urban roads at all levels.</t>
  </si>
  <si>
    <t>5.6.1.5 Construction, Maintenance and Operation of Regional Green Space</t>
  </si>
  <si>
    <t>Construction, maintenance, management and operation of regional green spaces such as urban country parks, wetland parks, and green spaces for the protection of regional facilities.</t>
  </si>
  <si>
    <t>5.6.1.6 Construction and Maintenance of Three-dimensional Greening</t>
  </si>
  <si>
    <t>Greening and maintenance of roofs, walls, bridges and tunnels of urban buildings and other greening projects in three-dimensional space.</t>
  </si>
  <si>
    <t>6. Green Services</t>
  </si>
  <si>
    <t>6.1 Consultancy</t>
  </si>
  <si>
    <t>6.1.1 Green Consulting Technical Services</t>
  </si>
  <si>
    <t>6.1.1.1 Green Industry Project Investigation Service</t>
  </si>
  <si>
    <t>Technical consulting services related to the exploration and surveying of renewable energy resources such as wind, solar, biomass, geothermal and other green energy resources; technical consulting services related to the assessment of the economic utilization potential of green resources (such as renewable energy), and the assessment of the potential  scale of construction for green industry projects.</t>
  </si>
  <si>
    <t>6.1.1.2 Green Industry Project Plan Design Service</t>
  </si>
  <si>
    <t>Technical consulting services related to project design, construction, operation management, maintenance plan design, technical reformation plan design and other technical services for renewable energy, energy efficiency, pollution prevention, comprehensive utilization of resources and other green industry projects</t>
  </si>
  <si>
    <t>6.1.1.3 Technological Consultancy for Green Industry Projects</t>
  </si>
  <si>
    <t>Technical consulting services related to due diligence, planning research and preparation, feasibility study and feasibility study report preparation, risk assessment, post-evaluation, green project financing and talent training for renewable energy, energy efficiency, pollution prevention, comprehensive utilization of resources and other green industry projects.</t>
  </si>
  <si>
    <t>6.1.1.4 Clean Production Review Service</t>
  </si>
  <si>
    <t>Technical consulting services related to comprehensive and systematic investigation and diagnosis of the production process and production management of enterprises, including  identification of the weak links in the input of raw materials, technological processes, product production, pollutant emissions and other aspects, and development of tailored clean production reform programmes.</t>
  </si>
  <si>
    <t>6.2 Operation Management Service</t>
  </si>
  <si>
    <t>6.2.1 Green Operation Management Service</t>
  </si>
  <si>
    <t>6.2.1.1 Construction of Power Management System</t>
  </si>
  <si>
    <t>Management consulting services related to energy management system development, software development, information platform construction, energy management system certification services and other management consulting service.</t>
  </si>
  <si>
    <t>6.2.1.2 Service of Energy Management Contract</t>
  </si>
  <si>
    <t>Technical consulting services related to energy-saving benefit sharing, energy cost custody, energy-saving quantity guarantee, and financial leasing; other consulting services related to contract-based energy management business model consulting, financing consulting, etc.</t>
  </si>
  <si>
    <t>6.2.1.3 Power Demand-Side Management</t>
  </si>
  <si>
    <t>Providing electricity saving technology transformation services, peak reclamation, demand-side response and other orderly power consumption management consulting services, power substitution technology reformation, and power demand-side management services to electricity users and grid enterprises, to prevent power wastage, reduce power consumption, improve the level of synergy between green power production and consumption, promote the grid's capacity for renewable energy power consumption and the level of renewable energy power consumption by power users, as well as implementing atmospheric environmental governance and protection through power substitution.</t>
  </si>
  <si>
    <t>6.2.2 Environmental Rights Transaction Service</t>
  </si>
  <si>
    <t>6.2.2.1 Transaction of Power Use Rights</t>
  </si>
  <si>
    <t>Providing power-use right transaction related services including power-use rights trading-related calculation and accounting, third-party audits, legal consultation, platform construction, assets management and operation, financial pledge, power-saving scheme consultation.</t>
  </si>
  <si>
    <t>6.2.2.2 Transaction of Water Right</t>
  </si>
  <si>
    <t>Providing water-use right transaction related services including water rights trading-related feasibility analysis, reference price verification, trading scheme design, legal and technical consulting, platform construction and other related services .</t>
  </si>
  <si>
    <t>6.2.2.3 Pollutant Discharge Permit and Transaction</t>
  </si>
  <si>
    <t>Providing emission permit transaction related services including pollution permit application and review, pollutant discharge accounting records and execution reports, pollutant discharge compliance audit or consultation, legal consultation on pollutant discharge, financial pledge on pollutant discharge rights, and information on pollutant discharge platform construction and other services related to permits and trading of emission rights.</t>
  </si>
  <si>
    <t>6.2.2.4 Trade of Carbon Emission Permits</t>
  </si>
  <si>
    <t>Providing carbon credits related services including carbon emissions and voluntary national greenhouse gas emission reduction trading-related services, including statistical accounting, registration and change of carbon allowances, legal services for carbon trading, consultation on carbon reduction programs, carbon finance, carbon information management services and other carbon credit related services.</t>
  </si>
  <si>
    <t>6.2.2.5 Renewable Energy Certificate (Green Tags) Trade Services</t>
  </si>
  <si>
    <t>Providing related services on renewable energy transaction green pass including green power certificate subscription and transaction, transaction-related legal consulting service, and transaction-related information platform construction.</t>
  </si>
  <si>
    <t>6.3 Audit, Inspection and Evaluation of Projects</t>
  </si>
  <si>
    <t>6.3.1 Audit, Inspection and Evaluation of Projects</t>
  </si>
  <si>
    <t>6.3.1.1 Energy-Saving Assessment and Energy Audit</t>
  </si>
  <si>
    <t>Providing related services to energy efficiency assessment of energy-using units, energy-saving retrofit plan design technical consulting services and third-party energy audit, energy saving assessment, energy audit training energy-saving assessment and energy audit-related services such as energy-saving report preparation services for fixed asset investment projects.</t>
  </si>
  <si>
    <t>6.3.1.2 Evaluation of Environment Impact</t>
  </si>
  <si>
    <t>Providing related technical services including comprehensive evaluation of environmental impacts, design of environmental impact solutions, legal consultancy on environmental impacts, building database on environmental impacts; Preparation of exclusion lists/negative lists based on ecological protection “red line”, environmental quality “bottom line”, resource utilization limits and environmental admittance; Providing related information technology services such as environmental risk assessment of construction projects, administrative regions, industrial parks, preparation of environmental emergency control plans, and formulation of environmental emergency plans.</t>
  </si>
  <si>
    <t>6.3.1.3 Examination of Carbon Emission</t>
  </si>
  <si>
    <t>Providing related technical services on carbon emission verification, such as third-party verification of carbon emissions, training of carbon emission verifiers, construction of carbon emission verification database, carbon emission verification results sampling and verification services.</t>
  </si>
  <si>
    <t>6.3.1.4 Evaluation of Geological Disaster Hazard</t>
  </si>
  <si>
    <t>Providing related technical consultancy services including on geohazard risk assessment such as landslides, collapse, mudslides, debris flows, ground subsidence sinking, ground fissures, ground subsidence and other geological hazards risk assessment, vulnerability assessment of disaster areas, damage assessment of geological hazards, etc.</t>
  </si>
  <si>
    <t>6.3.1.5 Evaluation of Soil and Water Conservation</t>
  </si>
  <si>
    <t>Providing related technical services including soil and water conservation plan preparation, monitoring and evaluation of construction projects, soil and water conservation facility acceptance, third-party assessment, soil and water conservation information supervision, soil and water conservation legal consultation and other technical services related to soil and water conservation evaluation.</t>
  </si>
  <si>
    <t>6.4 Monitoring and Detection</t>
  </si>
  <si>
    <t>6.4.1 Monitoring and Detection</t>
  </si>
  <si>
    <t>6.4.1.1 Building of Online Energy Monitoring System</t>
  </si>
  <si>
    <t>Providing related technical services on online energy monitoring and management system design, hardware equipment procurement, measurement and online monitoring equipment calibration and others, as well as system software development and information platform construction.</t>
  </si>
  <si>
    <t>6.4.1.2 Polluting Source Monitor</t>
  </si>
  <si>
    <t>Providing pollution source monitoring related services including pollution source monitoring system development, pollution source monitoring equipment procurement, pollution source monitoring application software development, database construction, pollutant emission measurement and monitoring equipment calibration.</t>
  </si>
  <si>
    <t>6.4.1.3 Monitoring and Evaluation of Environmental Impacts</t>
  </si>
  <si>
    <t>Providing related technical and legal consultancy services including environmental damage assessment monitoring program design, environmental damage identification and assessment, environmental damage-related emergency disposal plan design, legal consulting services, insurance services.</t>
  </si>
  <si>
    <t>6.4.1.4 Monitoring and Assessment of Environmental Impacts</t>
  </si>
  <si>
    <t>Providing related technical consultancy services including environmental impact assessment monitoring of water, atmosphere, soil, noise and vibration, and environmental damage; emergency disposal programme design; environmental impact-related legal advice.</t>
  </si>
  <si>
    <t>6.4.1.5 Environmental Monitoring for Enterprises</t>
  </si>
  <si>
    <t>Providing related technical consultancy services including enterprise environmental monitoring equipment procurement, environmental monitoring services, pollutant monitoring personnel training and other technical consulting services, as well as construction of informative platforms including environmental monitoring software, hardware development, database building, etc.</t>
  </si>
  <si>
    <t>6.4.1.6 Monitoring of Ecological Environment</t>
  </si>
  <si>
    <t>Providing related technical consultancy services including ecological and environmental monitoring of water, air, soil, solid waste, groundwater, ocean, agricultural non-point source pollution, radiation and other; monitoring and technical services related to emergency ecological environmental events; monitoring of agricultural waste resources, land resources, water resources, monitoring of forestry and grassland carbon sink, ecological remote sensing, ecological community, soil and water conservation and other monitoring services; toxicity testing and other ecological/environment monitoring related technical services.</t>
  </si>
  <si>
    <t>6.5 Promotion and Certification of Technical Products</t>
  </si>
  <si>
    <t>6.5.1 Promotion and Certification of Technical Products</t>
  </si>
  <si>
    <t>6.5.1.1 Promotion and Certification of Energy Saving Products</t>
  </si>
  <si>
    <t>Energy-saving certification and promotion services for office and commercial electrical products such as computers, photocopiers, monitors, shredders and servers, and electromechanical products such as small and medium-sized three-phase asynchronous motors (including green label products).</t>
  </si>
  <si>
    <t>6.5.1.2 Promotion and Certification of Low-Carbon Products</t>
  </si>
  <si>
    <t>Low-carbon product certification and promotion services (including green-labeled products) for industrial, commercial, and civil products with significant carbon emission reduction benefits from product carbon footprint evaluation and full life-cycle product production and consumption, such as cement, glass and other building materials products, motors, transformers, tires and other mechanical and electrical products.</t>
  </si>
  <si>
    <t>6.5.1.3 Promotion and Certification of Water Saving Products</t>
  </si>
  <si>
    <t>Certification and promotion of water-saving products (including green-labeled products) including industrial and residential reverse osmosis water purifiers, faucets, showers, water tank accessories, washing machines and other water-saving products with significant water-saving benefits.</t>
  </si>
  <si>
    <t>6.5.1.4 Promotion and Certification of Environmental Labeling Products</t>
  </si>
  <si>
    <t>Environmental label product certification and promotion services (including green label products) that meet the specific environmental protection requirements, such as environmental labeling of electronic appliances, building materials, mechanical equipment, and other products Product certification and promotion services.</t>
  </si>
  <si>
    <t>6.5.1.5 Promotion and Certification of Organic Food</t>
  </si>
  <si>
    <r>
      <t xml:space="preserve">Certification and promotion (including green label products) services of agricultural product and food product and its production environment which meet the national standard of </t>
    </r>
    <r>
      <rPr>
        <i/>
        <sz val="11"/>
        <color theme="1"/>
        <rFont val="Times New Roman"/>
        <family val="1"/>
      </rPr>
      <t>Organic Products</t>
    </r>
    <r>
      <rPr>
        <sz val="11"/>
        <color theme="1"/>
        <rFont val="Times New Roman"/>
        <family val="1"/>
      </rPr>
      <t xml:space="preserve"> (GB / T 19630.1-GB / T 19630.4) and other national standards within the validity period, including vegetable and fruit planting industry products, edible fungi, wild plant products, aquatic products, livestock and poultry farming products, etc., as well as certification and promotion of organic product including animal feed.</t>
    </r>
  </si>
  <si>
    <t>6.5.1.6 Promotion and Certification of Green Food</t>
  </si>
  <si>
    <t>Certification and promotion services of green food including food products or the origin of the raw materials conforms to the green food related eco-environmental standards within the validity period, the processing production process conforms to the green food related production operation regulations, and the products comply with the green food certification and promotion services such as green food related quality and hygiene standards. For example the certification and promotion services of green food of vegetables, fruits, meat and meat products.</t>
  </si>
  <si>
    <t>6.5.1.7 Assertion and Promotion of Products with Comprehensive Utilization of Resources</t>
  </si>
  <si>
    <r>
      <t xml:space="preserve">Identification and promotion services for products included in the </t>
    </r>
    <r>
      <rPr>
        <i/>
        <sz val="11"/>
        <color theme="1"/>
        <rFont val="Times New Roman"/>
        <family val="1"/>
      </rPr>
      <t>National Catalogue of Integrated Resource Utilization of Industrial Solid Waste (2018 Editon)</t>
    </r>
    <r>
      <rPr>
        <sz val="11"/>
        <color theme="1"/>
        <rFont val="Times New Roman"/>
        <family val="1"/>
      </rPr>
      <t xml:space="preserve"> within the validity period, and identification and promotion services for remanufactured products included in the </t>
    </r>
    <r>
      <rPr>
        <i/>
        <sz val="11"/>
        <color theme="1"/>
        <rFont val="Times New Roman"/>
        <family val="1"/>
      </rPr>
      <t>Catalogue of Remanufactured Products (first to seventh batches)</t>
    </r>
    <r>
      <rPr>
        <sz val="11"/>
        <color theme="1"/>
        <rFont val="Times New Roman"/>
        <family val="1"/>
      </rPr>
      <t>.</t>
    </r>
  </si>
  <si>
    <t>6.5.1.8 Promotion and Certification of Green Building Materials</t>
  </si>
  <si>
    <r>
      <t>Certification and promotion services for green building materials such as energy-saving glass, thin ceramic tiles, masonry materials and other green building materials that meet the requirements of policies and specifications such as “</t>
    </r>
    <r>
      <rPr>
        <i/>
        <sz val="11"/>
        <color theme="1"/>
        <rFont val="Times New Roman"/>
        <family val="1"/>
      </rPr>
      <t>Regulations on the Administration of Green Building Materials Evaluation and Labeling</t>
    </r>
    <r>
      <rPr>
        <sz val="11"/>
        <color theme="1"/>
        <rFont val="Times New Roman"/>
        <family val="1"/>
      </rPr>
      <t>” (published in 2015) and “</t>
    </r>
    <r>
      <rPr>
        <i/>
        <sz val="11"/>
        <color theme="1"/>
        <rFont val="Times New Roman"/>
        <family val="1"/>
      </rPr>
      <t>Technical Guidelines for the Evaluation of Green Building Materials (Trial) (First Edition)</t>
    </r>
    <r>
      <rPr>
        <sz val="11"/>
        <color theme="1"/>
        <rFont val="Times New Roman"/>
        <family val="1"/>
      </rPr>
      <t>” (published in 2015).</t>
    </r>
  </si>
  <si>
    <t>Sector (2)</t>
  </si>
  <si>
    <t>Sector (3)</t>
  </si>
  <si>
    <t>2. Cleaner Production Industry</t>
  </si>
  <si>
    <t>Construction and operation of facilities that use biomass raw materials such as agricultural and forestry wastes and municipal solid waste to generate electricity and heat; Construction and operation of facilities that produce biomass liquid fuels such as fuel ethanol; Construction and operation of facilities that produce biodiesel and other related products using kitchen wastes such as gutter oil as the main raw materials.</t>
  </si>
  <si>
    <t>Industrialization projects of the seed cultivation, breeding and promotion that aim to promote sustainable agricultural development; Establishment of elite germplasm demonstration areas; Establishment of R&amp;D and service platforms, and Collection, preservation, protection, and management projects of animal and plant germplasm resources.</t>
  </si>
  <si>
    <t>Integration and merger of scattered farmland, land reclamation, and improvement of farmland quality in the defined permanent basic farmland area according to local conditions; Projects to improve the quality of cultivated land in the permanent basic farmland such as the comprehensive management of degraded farmland, the upgrade of medium and low-yield farmland, and the construction of high-standard farmland. Topsoil stripping of occupied cultivated land in the “cultivated land occupation and compensation balance program” used for the soil improvement projects of new cultivated land, inferior farmland, and basic farmland preparation area cultivated land, or used for the construction of farmland water conservancy facilities, farmland water and fertilizer conservation, pollution control and restoration, etc. (The reclamation of heavily desertified land, cultivated land on steep slopes above 25 degrees, or cultivated land associated with illegal deforestation, is prohibited.)</t>
  </si>
  <si>
    <t>Construction of forestry genetic resources investigation, monitoring and information platform, forestry genetic resources collection and preservation (in-situ or off-site protection, preservation facilities, construction of protected areas, etc.). Breeding, domestication and bioprospecting projects for native tree species, economic tree species, and fast-growing tree species. Forestry gene (genetic) resource protection projects that conform to national, industry-related policies, norms, and standards, such as improved species utilization projects, invasive species prevention and control, etc.</t>
  </si>
  <si>
    <t>Green prevention and control of crop diseases and pests through usage reduction and/or efficiency improvement of chemical pesticides, as well as projects on zero growth in chemical pesticide usage. These projects can be implemented through: 
-        promoting disease-resistant crop varieties, 
-        applying biological control techniques such as “controlling insects with insects”, “co-cultivation of rice and ducks”, “biological biochemical preparations”, 
-        applying physical and chemical lure and control technologies such as “insect killer lamps” and “insect net blocking”
-        apllying high-efficiency, low-toxicity, low-residue, and environmentally friendly pesticides.</t>
  </si>
  <si>
    <t>Production and bulk trading of organic agricultural products and sustainable food; facilities construction associated with organic agricultural products and sustainable food production. The eligible products and production environment should conform the following criteria: 
The product itself and its production process must comply with a) the national standard Organic Products (GB/T 19630.1-GB/T 19630.4), b) the environmental quality standards issued by Ministry of Agriculture and 7 other general standards on pesticides, fertilizers, veterinary drugs, feed and feed additives, food additives, animal health, etc., c) 45 product quality standards. The labeling of product must comply with the Administrative Measures on Sustainable Food Labelling” issued by the Ministry of Agriculture (2012). Bulk trading activities of green agricultural products are mainly applicable to agricultural products that have obtained the relevant international sustainability certificates, including but not limited to the Roundtable on Sustainable Palm Oil (RSPO), Round Table on Responsible Soy (RTRS), Forest Stewardship Council (FSC), etc.</t>
  </si>
  <si>
    <t>Green animal husbandry projects carried out to promote the efficiency of animal husbandry resources and environmental protection, for example:
-     harmless treatment system for sick and dead livestock and poultry 
-     livestock and poultry breeding waste storage and utilization facilities
-     environment-friendly breeding facilities such as elevated beds
-     agricultural industrial park with a circular economy system between breeding, biogas, planting, and processing</t>
  </si>
  <si>
    <t>Environment-friendly fishery projects such as carbon sink fishery and clean water fishery, rice-fish system and the comprehensive utilization of saline-alkali water for fishery and agriculture, recirculating aquaculture systems, deep-water anti-wind and wave non-bait cage aquaculture, ecological aquaculture, and comprehensive utilization of aquatic by-products. Construction and operation of aquaculture wastewater treatment facilities, as well as fishery resource conservation facilities, such as the marine fisheries conservation, etc.</t>
  </si>
  <si>
    <t>Construction of forest pest control, forest fire prevention, forest management equipment and infrastructure that maintain the authenticity and integrity of the natural forest ecosystem. Natural forest tending and conservation infrastructure construction projects, such as housing, power supply, water supply, communication, roads, etc. Degraded natural forest restoration projects, such as the use of native species for slope farmland restoration, artificial afforestation, natural afforestation through hillside closure, logging-tending systems, etc. State-owned forest area conversion projects such as eco-tourism, leisure and recreation, featured species breeding, which do no harm to surface vegetation and biodiversity protection and conform to the commercial logging prohibition, under the condition of complete cessation of commercial logging of natural forests.</t>
  </si>
  <si>
    <t>Conservation and management projects in the ​​certain protected area (including core area, buffer zone, and peripheral area) of the natural concentrated distribution area of representative natural ecosystems and endangered wild animal and plant species. Such projects include: relocation of residents for protection purposes and construction and operation of protected area management facilities; construction and operation of scientific research infrastructure (prohibited in the core area); infrastructure construction and operation of scientific experiments, teaching practice, visits, tourism, reproduction and domestication of rare and endangered species (peripheral areas only).</t>
  </si>
  <si>
    <t>Planned and stepwise cessation of cultivation in the cultivated land with serious soil erosion, desertification, salinization, and rocky desertification to protect the ecological environment, grassland and foretry restoration according to local conditions, restoring vegetation, and inhibiting the deterioration of the ecological environment; construction of grassland ecological protection facilities such as grazing prohibition, grassland fences, sheds, and artificial grassland, etc.</t>
  </si>
  <si>
    <t xml:space="preserve">Ecological conservation and restoration projects of mountains, rivers, forests, land, and lakes in the core area associated with ecological security, e.g., ecologically fragile areas in the western plateau, wind-sand source areas in the north, high-intensity land development zones such as coastal areas in the east, the Yangtze River areas, the Yellow River areas, and the Pearl River Basin, etc. Examples of eligible projects include mining site environmental governance restoration, land remediation and pollution restoration, biodiversity protection, watershed environmental protection governance, as well as systematic and comprehensive ecosystem management and repair activities such as land remediation, vegetation restoration, river and lake system inter-connection, shoreline environment remediation, wildlife habitat restoration, etc. </t>
  </si>
  <si>
    <t>Comprehensive management of Beijing-Tianjin wind-sand source areas and karst rocky desertification areas. Ecological protection and construction of key ecological regions such as the three-river-source area in Qinghai through, e.g., planting windbreak forest, returning farmland to grass and forest, wetland restoration and protection, nature reserve construction, etc.</t>
  </si>
  <si>
    <t>Pollution treatment and remediation projects for the various ecological damages caused by mineral resources exploration and selection, which take advantage of manual intervention measures as well as ecosystem’s self-regulation capabilities. Examples of eligible projects include remediation of mining wasteland, vegetation restoration, backfilling of mines, boreholes, and abandoned mines near important facilities/infrastructures such as rivers, lakes, and sea defenses, mining area land reclamation, restoration of subsidence area, air, water and soil pollution prevention and treatment, comprehensive utilization of wastes such as tailings, reducing land occupation, etc.</t>
  </si>
  <si>
    <t>Treatment of desertification including sand control measures using planting measures, (such as returning farmland/pasture to forests and grass, planting grass and afforestation, etc); sand control measures using physical measures, (such as building mechanical sand barriers, plant barriers, etc.); sand control measures using chemical measures in barren areas (such as using soil coagulants to consolidate quicksand surface). Comprehensive treatment in rock desertification areas including construction and development of returning farmland to forests and grass in a rocky desertification area, afforestation and land preparation in rock desertification areas, construction of eco-economic forests, construction and development of water conservation forests, natural afforestation through hillside closure, etc. Soil erosion comprehensive treatment activities by engineering measures, such as slope management (e.g., construction of terraced fields, fish-scale pit), trench management (e.g., dirt dams, sand retention dams), and small water conservancy projects, by biological measures, such as afforestation, with the development model of soil and water conservation agriculture production projects.</t>
  </si>
  <si>
    <t>Sustainable Buildings</t>
  </si>
  <si>
    <t>Water-saving and non-conventional water resources</t>
  </si>
  <si>
    <t>Integrated Utilization of Resources</t>
  </si>
  <si>
    <t>Pollution Prevention; Pollution Prevention &amp; Treatment</t>
  </si>
  <si>
    <t>Green agriculture; Ecological agriculture</t>
  </si>
  <si>
    <t>Green Services</t>
  </si>
  <si>
    <t>Existing Regulatory Taxonomies</t>
  </si>
  <si>
    <t>Industry Based Principles</t>
  </si>
  <si>
    <t>CLIMATE TAXONOMIES - COMMONALITY</t>
  </si>
  <si>
    <t>Applicable sectors (as determined by the EU Taxonomy)</t>
  </si>
  <si>
    <t>Other classifications adopted by AOs/ to explore</t>
  </si>
  <si>
    <t>Forestry - sustainable certifications such as SFI, FSC</t>
  </si>
  <si>
    <t>EPC Ratings (&gt;B); BREEAM; LEED; Energy Star; CRREM</t>
  </si>
  <si>
    <t>CLASSIFICATION/ TAXONOMY</t>
  </si>
  <si>
    <t>Commonly used third party providers (to be added to)</t>
  </si>
  <si>
    <t>Sources</t>
  </si>
  <si>
    <t>Sheet</t>
  </si>
  <si>
    <t>Source</t>
  </si>
  <si>
    <t>NACE to GICS</t>
  </si>
  <si>
    <t>https://ec.europa.eu/info/files/190930-sustainable-finance-teg-final-report-climate-benchmarks-and-disclosures_en</t>
  </si>
  <si>
    <t>https://www.spglobal.com/marketintelligence/en/documents/112727-gics-mapbook_2018_v3_letter_digitalspreads.pdf</t>
  </si>
  <si>
    <t>https://www.climatebonds.net/china/catalogue-2020</t>
  </si>
  <si>
    <t>https://www.climatebonds.net/standard/taxonomy</t>
  </si>
  <si>
    <t>Climate Bonds Initiative</t>
  </si>
  <si>
    <t>https://www.icmagroup.org/sustainable-finance/the-principles-guidelines-and-handbooks/green-bond-principles-gbp/</t>
  </si>
  <si>
    <t>What can count as a climate solution within the 'Pollution, Waste &amp; Water' theme?</t>
  </si>
  <si>
    <t>Sub-themes within 'Pollution, Waste &amp; Water'</t>
  </si>
  <si>
    <t>What economic sectors could climate solutions under the 'Pollution, Waste &amp; Water' theme fall within?</t>
  </si>
  <si>
    <t>What can count as a climate solution within the 'Sustainable Land &amp; Marine' theme?</t>
  </si>
  <si>
    <t>What can count as a climate solution within the 'Transportation' theme?</t>
  </si>
  <si>
    <t>What can count as a climate solution within the 'Manufacturing &amp; Industry' theme?</t>
  </si>
  <si>
    <t>What can count as a climate solution within the 'Buildings' theme?</t>
  </si>
  <si>
    <t>What can count as a climate solution within the 'ICT' theme?</t>
  </si>
  <si>
    <t>N/A - not outlined in taxonomy</t>
  </si>
  <si>
    <t>N/A - Not outlined in taxonomy</t>
  </si>
  <si>
    <t>https://ec.europa.eu/info/files/sustainable-finance-teg-taxonomy-tools_en</t>
  </si>
  <si>
    <r>
      <rPr>
        <b/>
        <vertAlign val="superscript"/>
        <sz val="21"/>
        <color theme="0"/>
        <rFont val="Calibri"/>
        <family val="2"/>
        <scheme val="minor"/>
      </rPr>
      <t xml:space="preserve">                                    
                                                                 Asset Class
Climate Solution Theme </t>
    </r>
    <r>
      <rPr>
        <b/>
        <sz val="21"/>
        <color theme="0"/>
        <rFont val="Calibri"/>
        <family val="2"/>
        <scheme val="minor"/>
      </rPr>
      <t xml:space="preserve">     </t>
    </r>
  </si>
  <si>
    <t>NZAOA Climate Solutions Reporting</t>
  </si>
  <si>
    <t>Overview</t>
  </si>
  <si>
    <t>How to use</t>
  </si>
  <si>
    <t>This document is designed to allow investors to see what can be counted as a Climate Solution investment, outlining different taxonomies and the classification requirements of each depending on each Climate Solution theme. It also provides guidance on what sectors are most applicable when exploring relevant climate solution investments. It is in conjunction with the Climate Solutions booklet that is being prepared by the working group.
It is also designed to allow for common reporting of Climate Solution investments within the NZAOA, given the different approaches and classification systems that investors globally adopt. 
In order to report in an aligned way, we have reviewed the commonality between major taxonomy/ classification systems, and suggest a reporting structure focusing on Climate Solution themes at a high level. This allows AOs to report against a taxonomy that they feel is most applicable or required for them, but allows for broad alignment of reporting.
We have not reviewed or discussed the pros/cons of the different classification systems. Our overall view is that we encourage and expect global classification standards to convene and therefore fully support and are engaged with the International Platform on Sustainable Finance, which is exploring ways to develop commonality between different countries' taxonomies.</t>
  </si>
  <si>
    <r>
      <t xml:space="preserve">Applicable NACE Sectors - all </t>
    </r>
    <r>
      <rPr>
        <sz val="11"/>
        <color theme="9"/>
        <rFont val="Calibri"/>
        <family val="2"/>
        <scheme val="minor"/>
      </rPr>
      <t>(EU Taxonomy Aligned)</t>
    </r>
  </si>
  <si>
    <t>Green Bond Principles - Applicable Climate Solution Themes</t>
  </si>
  <si>
    <t xml:space="preserve">The ICMA Green Bond Principles (GBP) have 10 applicable Climate Solution themes, with high-level descriptions for each theme. The GBP do not themselves provide minimum requirements or classification criteria for what counts as an applicable investment, but instead outline high-level principles that should be achieved. 
Instead, an issuer of a Green Bond engages with a Second Party Opinion (SPO) provider, who develop and approve the framework of applicable Climate Solution investments for the issuer, in accordance with the GBP. While these have a high degree of commonality, there are differences between each. A database of frameworks from issuers is here: https://www.icmagroup.org/sustainable-finance/the-principles-guidelines-and-handbooks/green-bond-principles-gbp
</t>
  </si>
  <si>
    <t>Applicable Themes and Sub-Themes</t>
  </si>
  <si>
    <t>Detailed Classification Criteria</t>
  </si>
  <si>
    <t>Other (e.g. Hedge Funds, Commodities, etc.)</t>
  </si>
  <si>
    <t>not to be filled as not applicable</t>
  </si>
  <si>
    <t>Security 1000</t>
  </si>
  <si>
    <t>Security 999</t>
  </si>
  <si>
    <t>Security 998</t>
  </si>
  <si>
    <t>Security 997</t>
  </si>
  <si>
    <t>Security 996</t>
  </si>
  <si>
    <t>Security 995</t>
  </si>
  <si>
    <t>Security 994</t>
  </si>
  <si>
    <t>Security 993</t>
  </si>
  <si>
    <t>Security 992</t>
  </si>
  <si>
    <t>Security 991</t>
  </si>
  <si>
    <t>Security 990</t>
  </si>
  <si>
    <t>Security 989</t>
  </si>
  <si>
    <t>Security 988</t>
  </si>
  <si>
    <t>Security 987</t>
  </si>
  <si>
    <t>Security 986</t>
  </si>
  <si>
    <t>Security 985</t>
  </si>
  <si>
    <t>Security 984</t>
  </si>
  <si>
    <t>Security 983</t>
  </si>
  <si>
    <t>Security 982</t>
  </si>
  <si>
    <t>Security 981</t>
  </si>
  <si>
    <t>Security 980</t>
  </si>
  <si>
    <t>Security 979</t>
  </si>
  <si>
    <t>Security 978</t>
  </si>
  <si>
    <t>Security 977</t>
  </si>
  <si>
    <t>Security 976</t>
  </si>
  <si>
    <t>Security 975</t>
  </si>
  <si>
    <t>Security 974</t>
  </si>
  <si>
    <t>Security 973</t>
  </si>
  <si>
    <t>Security 972</t>
  </si>
  <si>
    <t>Security 971</t>
  </si>
  <si>
    <t>Security 970</t>
  </si>
  <si>
    <t>Security 969</t>
  </si>
  <si>
    <t>Security 968</t>
  </si>
  <si>
    <t>Security 967</t>
  </si>
  <si>
    <t>Security 966</t>
  </si>
  <si>
    <t>Security 965</t>
  </si>
  <si>
    <t>Security 964</t>
  </si>
  <si>
    <t>Security 963</t>
  </si>
  <si>
    <t>Security 962</t>
  </si>
  <si>
    <t>Security 961</t>
  </si>
  <si>
    <t>Security 960</t>
  </si>
  <si>
    <t>Security 959</t>
  </si>
  <si>
    <t>Security 958</t>
  </si>
  <si>
    <t>Security 957</t>
  </si>
  <si>
    <t>Security 956</t>
  </si>
  <si>
    <t>Security 955</t>
  </si>
  <si>
    <t>Security 954</t>
  </si>
  <si>
    <t>Security 953</t>
  </si>
  <si>
    <t>Security 952</t>
  </si>
  <si>
    <t>Security 951</t>
  </si>
  <si>
    <t>Security 950</t>
  </si>
  <si>
    <t>Security 949</t>
  </si>
  <si>
    <t>Security 948</t>
  </si>
  <si>
    <t>Security 947</t>
  </si>
  <si>
    <t>Security 946</t>
  </si>
  <si>
    <t>Security 945</t>
  </si>
  <si>
    <t>Security 944</t>
  </si>
  <si>
    <t>Security 943</t>
  </si>
  <si>
    <t>Security 942</t>
  </si>
  <si>
    <t>Security 941</t>
  </si>
  <si>
    <t>Security 940</t>
  </si>
  <si>
    <t>Security 939</t>
  </si>
  <si>
    <t>Security 938</t>
  </si>
  <si>
    <t>Security 937</t>
  </si>
  <si>
    <t>Security 936</t>
  </si>
  <si>
    <t>Security 935</t>
  </si>
  <si>
    <t>Security 934</t>
  </si>
  <si>
    <t>Security 933</t>
  </si>
  <si>
    <t>Security 932</t>
  </si>
  <si>
    <t>Security 931</t>
  </si>
  <si>
    <t>Security 930</t>
  </si>
  <si>
    <t>Security 929</t>
  </si>
  <si>
    <t>Security 928</t>
  </si>
  <si>
    <t>Security 927</t>
  </si>
  <si>
    <t>Security 926</t>
  </si>
  <si>
    <t>Security 925</t>
  </si>
  <si>
    <t>Security 924</t>
  </si>
  <si>
    <t>Security 923</t>
  </si>
  <si>
    <t>Security 922</t>
  </si>
  <si>
    <t>Security 921</t>
  </si>
  <si>
    <t>Security 920</t>
  </si>
  <si>
    <t>Security 919</t>
  </si>
  <si>
    <t>Security 918</t>
  </si>
  <si>
    <t>Security 917</t>
  </si>
  <si>
    <t>Security 916</t>
  </si>
  <si>
    <t>Security 915</t>
  </si>
  <si>
    <t>Security 914</t>
  </si>
  <si>
    <t>Security 913</t>
  </si>
  <si>
    <t>Security 912</t>
  </si>
  <si>
    <t>Security 911</t>
  </si>
  <si>
    <t>Security 910</t>
  </si>
  <si>
    <t>Security 909</t>
  </si>
  <si>
    <t>Security 908</t>
  </si>
  <si>
    <t>Security 907</t>
  </si>
  <si>
    <t>Security 906</t>
  </si>
  <si>
    <t>Security 905</t>
  </si>
  <si>
    <t>Security 904</t>
  </si>
  <si>
    <t>Security 903</t>
  </si>
  <si>
    <t>Security 902</t>
  </si>
  <si>
    <t>Security 901</t>
  </si>
  <si>
    <t>Security 900</t>
  </si>
  <si>
    <t>Security 899</t>
  </si>
  <si>
    <t>Security 898</t>
  </si>
  <si>
    <t>Security 897</t>
  </si>
  <si>
    <t>Security 896</t>
  </si>
  <si>
    <t>Security 895</t>
  </si>
  <si>
    <t>Security 894</t>
  </si>
  <si>
    <t>Security 893</t>
  </si>
  <si>
    <t>Security 892</t>
  </si>
  <si>
    <t>Security 891</t>
  </si>
  <si>
    <t>Security 890</t>
  </si>
  <si>
    <t>Security 889</t>
  </si>
  <si>
    <t>Security 888</t>
  </si>
  <si>
    <t>Security 887</t>
  </si>
  <si>
    <t>Security 886</t>
  </si>
  <si>
    <t>Security 885</t>
  </si>
  <si>
    <t>Security 884</t>
  </si>
  <si>
    <t>Security 883</t>
  </si>
  <si>
    <t>Security 882</t>
  </si>
  <si>
    <t>Security 881</t>
  </si>
  <si>
    <t>Security 880</t>
  </si>
  <si>
    <t>Security 879</t>
  </si>
  <si>
    <t>Security 878</t>
  </si>
  <si>
    <t>Security 877</t>
  </si>
  <si>
    <t>Security 876</t>
  </si>
  <si>
    <t>Security 875</t>
  </si>
  <si>
    <t>Security 874</t>
  </si>
  <si>
    <t>Security 873</t>
  </si>
  <si>
    <t>Security 872</t>
  </si>
  <si>
    <t>Security 871</t>
  </si>
  <si>
    <t>Security 870</t>
  </si>
  <si>
    <t>Security 869</t>
  </si>
  <si>
    <t>Security 868</t>
  </si>
  <si>
    <t>Security 867</t>
  </si>
  <si>
    <t>Security 866</t>
  </si>
  <si>
    <t>Security 865</t>
  </si>
  <si>
    <t>Security 864</t>
  </si>
  <si>
    <t>Security 863</t>
  </si>
  <si>
    <t>Security 862</t>
  </si>
  <si>
    <t>Security 861</t>
  </si>
  <si>
    <t>Security 860</t>
  </si>
  <si>
    <t>Security 859</t>
  </si>
  <si>
    <t>Security 858</t>
  </si>
  <si>
    <t>Security 857</t>
  </si>
  <si>
    <t>Security 856</t>
  </si>
  <si>
    <t>Security 855</t>
  </si>
  <si>
    <t>Security 854</t>
  </si>
  <si>
    <t>Security 853</t>
  </si>
  <si>
    <t>Security 852</t>
  </si>
  <si>
    <t>Security 851</t>
  </si>
  <si>
    <t>Security 850</t>
  </si>
  <si>
    <t>Security 849</t>
  </si>
  <si>
    <t>Security 848</t>
  </si>
  <si>
    <t>Security 847</t>
  </si>
  <si>
    <t>Security 846</t>
  </si>
  <si>
    <t>Security 845</t>
  </si>
  <si>
    <t>Security 844</t>
  </si>
  <si>
    <t>Security 843</t>
  </si>
  <si>
    <t>Security 842</t>
  </si>
  <si>
    <t>Security 841</t>
  </si>
  <si>
    <t>Security 840</t>
  </si>
  <si>
    <t>Security 839</t>
  </si>
  <si>
    <t>Security 838</t>
  </si>
  <si>
    <t>Security 837</t>
  </si>
  <si>
    <t>Security 836</t>
  </si>
  <si>
    <t>Security 835</t>
  </si>
  <si>
    <t>Security 834</t>
  </si>
  <si>
    <t>Security 833</t>
  </si>
  <si>
    <t>Security 832</t>
  </si>
  <si>
    <t>Security 831</t>
  </si>
  <si>
    <t>Security 830</t>
  </si>
  <si>
    <t>Security 829</t>
  </si>
  <si>
    <t>Security 828</t>
  </si>
  <si>
    <t>Security 827</t>
  </si>
  <si>
    <t>Security 826</t>
  </si>
  <si>
    <t>Security 825</t>
  </si>
  <si>
    <t>Security 824</t>
  </si>
  <si>
    <t>Security 823</t>
  </si>
  <si>
    <t>Security 822</t>
  </si>
  <si>
    <t>Security 821</t>
  </si>
  <si>
    <t>Security 820</t>
  </si>
  <si>
    <t>Security 819</t>
  </si>
  <si>
    <t>Security 818</t>
  </si>
  <si>
    <t>Security 817</t>
  </si>
  <si>
    <t>Security 816</t>
  </si>
  <si>
    <t>Security 815</t>
  </si>
  <si>
    <t>Security 814</t>
  </si>
  <si>
    <t>Security 813</t>
  </si>
  <si>
    <t>Security 812</t>
  </si>
  <si>
    <t>Security 811</t>
  </si>
  <si>
    <t>Security 810</t>
  </si>
  <si>
    <t>Security 809</t>
  </si>
  <si>
    <t>Security 808</t>
  </si>
  <si>
    <t>Security 807</t>
  </si>
  <si>
    <t>Security 806</t>
  </si>
  <si>
    <t>Security 805</t>
  </si>
  <si>
    <t>Security 804</t>
  </si>
  <si>
    <t>Security 803</t>
  </si>
  <si>
    <t>Security 802</t>
  </si>
  <si>
    <t>Security 801</t>
  </si>
  <si>
    <t>Security 800</t>
  </si>
  <si>
    <t>Security 799</t>
  </si>
  <si>
    <t>Security 798</t>
  </si>
  <si>
    <t>Security 797</t>
  </si>
  <si>
    <t>Security 796</t>
  </si>
  <si>
    <t>Security 795</t>
  </si>
  <si>
    <t>Security 794</t>
  </si>
  <si>
    <t>Security 793</t>
  </si>
  <si>
    <t>Security 792</t>
  </si>
  <si>
    <t>Security 791</t>
  </si>
  <si>
    <t>Security 790</t>
  </si>
  <si>
    <t>Security 789</t>
  </si>
  <si>
    <t>Security 788</t>
  </si>
  <si>
    <t>Security 787</t>
  </si>
  <si>
    <t>Security 786</t>
  </si>
  <si>
    <t>Security 785</t>
  </si>
  <si>
    <t>Security 784</t>
  </si>
  <si>
    <t>Security 783</t>
  </si>
  <si>
    <t>Security 782</t>
  </si>
  <si>
    <t>Security 781</t>
  </si>
  <si>
    <t>Security 780</t>
  </si>
  <si>
    <t>Security 779</t>
  </si>
  <si>
    <t>Security 778</t>
  </si>
  <si>
    <t>Security 777</t>
  </si>
  <si>
    <t>Security 776</t>
  </si>
  <si>
    <t>Security 775</t>
  </si>
  <si>
    <t>Security 774</t>
  </si>
  <si>
    <t>Security 773</t>
  </si>
  <si>
    <t>Security 772</t>
  </si>
  <si>
    <t>Security 771</t>
  </si>
  <si>
    <t>Security 770</t>
  </si>
  <si>
    <t>Security 769</t>
  </si>
  <si>
    <t>Security 768</t>
  </si>
  <si>
    <t>Security 767</t>
  </si>
  <si>
    <t>Security 766</t>
  </si>
  <si>
    <t>Security 765</t>
  </si>
  <si>
    <t>Security 764</t>
  </si>
  <si>
    <t>Security 763</t>
  </si>
  <si>
    <t>Security 762</t>
  </si>
  <si>
    <t>Security 761</t>
  </si>
  <si>
    <t>Security 760</t>
  </si>
  <si>
    <t>Security 759</t>
  </si>
  <si>
    <t>Security 758</t>
  </si>
  <si>
    <t>Security 757</t>
  </si>
  <si>
    <t>Security 756</t>
  </si>
  <si>
    <t>Security 755</t>
  </si>
  <si>
    <t>Security 754</t>
  </si>
  <si>
    <t>Security 753</t>
  </si>
  <si>
    <t>Security 752</t>
  </si>
  <si>
    <t>Security 751</t>
  </si>
  <si>
    <t>Security 750</t>
  </si>
  <si>
    <t>Security 749</t>
  </si>
  <si>
    <t>Security 748</t>
  </si>
  <si>
    <t>Security 747</t>
  </si>
  <si>
    <t>Security 746</t>
  </si>
  <si>
    <t>Security 745</t>
  </si>
  <si>
    <t>Security 744</t>
  </si>
  <si>
    <t>Security 743</t>
  </si>
  <si>
    <t>Security 742</t>
  </si>
  <si>
    <t>Security 741</t>
  </si>
  <si>
    <t>Security 740</t>
  </si>
  <si>
    <t>Security 739</t>
  </si>
  <si>
    <t>Security 738</t>
  </si>
  <si>
    <t>Security 737</t>
  </si>
  <si>
    <t>Security 736</t>
  </si>
  <si>
    <t>Security 735</t>
  </si>
  <si>
    <t>Security 734</t>
  </si>
  <si>
    <t>Security 733</t>
  </si>
  <si>
    <t>Security 732</t>
  </si>
  <si>
    <t>Security 731</t>
  </si>
  <si>
    <t>Security 730</t>
  </si>
  <si>
    <t>Security 729</t>
  </si>
  <si>
    <t>Security 728</t>
  </si>
  <si>
    <t>Security 727</t>
  </si>
  <si>
    <t>Security 726</t>
  </si>
  <si>
    <t>Security 725</t>
  </si>
  <si>
    <t>Security 724</t>
  </si>
  <si>
    <t>Security 723</t>
  </si>
  <si>
    <t>Security 722</t>
  </si>
  <si>
    <t>Security 721</t>
  </si>
  <si>
    <t>Security 720</t>
  </si>
  <si>
    <t>Security 719</t>
  </si>
  <si>
    <t>Security 718</t>
  </si>
  <si>
    <t>Security 717</t>
  </si>
  <si>
    <t>Security 716</t>
  </si>
  <si>
    <t>Security 715</t>
  </si>
  <si>
    <t>Security 714</t>
  </si>
  <si>
    <t>Security 713</t>
  </si>
  <si>
    <t>Security 712</t>
  </si>
  <si>
    <t>Security 711</t>
  </si>
  <si>
    <t>Security 710</t>
  </si>
  <si>
    <t>Security 709</t>
  </si>
  <si>
    <t>Security 708</t>
  </si>
  <si>
    <t>Security 707</t>
  </si>
  <si>
    <t>Security 706</t>
  </si>
  <si>
    <t>Security 705</t>
  </si>
  <si>
    <t>Security 704</t>
  </si>
  <si>
    <t>Security 703</t>
  </si>
  <si>
    <t>Security 702</t>
  </si>
  <si>
    <t>Security 701</t>
  </si>
  <si>
    <t>Security 700</t>
  </si>
  <si>
    <t>Security 699</t>
  </si>
  <si>
    <t>Security 698</t>
  </si>
  <si>
    <t>Security 697</t>
  </si>
  <si>
    <t>Security 696</t>
  </si>
  <si>
    <t>Security 695</t>
  </si>
  <si>
    <t>Security 694</t>
  </si>
  <si>
    <t>Security 693</t>
  </si>
  <si>
    <t>Security 692</t>
  </si>
  <si>
    <t>Security 691</t>
  </si>
  <si>
    <t>Security 690</t>
  </si>
  <si>
    <t>Security 689</t>
  </si>
  <si>
    <t>Security 688</t>
  </si>
  <si>
    <t>Security 687</t>
  </si>
  <si>
    <t>Security 686</t>
  </si>
  <si>
    <t>Security 685</t>
  </si>
  <si>
    <t>Security 684</t>
  </si>
  <si>
    <t>Security 683</t>
  </si>
  <si>
    <t>Security 682</t>
  </si>
  <si>
    <t>Security 681</t>
  </si>
  <si>
    <t>Security 680</t>
  </si>
  <si>
    <t>Security 679</t>
  </si>
  <si>
    <t>Security 678</t>
  </si>
  <si>
    <t>Security 677</t>
  </si>
  <si>
    <t>Security 676</t>
  </si>
  <si>
    <t>Security 675</t>
  </si>
  <si>
    <t>Security 674</t>
  </si>
  <si>
    <t>Security 673</t>
  </si>
  <si>
    <t>Security 672</t>
  </si>
  <si>
    <t>Security 671</t>
  </si>
  <si>
    <t>Security 670</t>
  </si>
  <si>
    <t>Security 669</t>
  </si>
  <si>
    <t>Security 668</t>
  </si>
  <si>
    <t>Security 667</t>
  </si>
  <si>
    <t>Security 666</t>
  </si>
  <si>
    <t>Security 665</t>
  </si>
  <si>
    <t>Security 664</t>
  </si>
  <si>
    <t>Security 663</t>
  </si>
  <si>
    <t>Security 662</t>
  </si>
  <si>
    <t>Security 661</t>
  </si>
  <si>
    <t>Security 660</t>
  </si>
  <si>
    <t>Security 659</t>
  </si>
  <si>
    <t>Security 658</t>
  </si>
  <si>
    <t>Security 657</t>
  </si>
  <si>
    <t>Security 656</t>
  </si>
  <si>
    <t>Security 655</t>
  </si>
  <si>
    <t>Security 654</t>
  </si>
  <si>
    <t>Security 653</t>
  </si>
  <si>
    <t>Security 652</t>
  </si>
  <si>
    <t>Security 651</t>
  </si>
  <si>
    <t>Security 650</t>
  </si>
  <si>
    <t>Security 649</t>
  </si>
  <si>
    <t>Security 648</t>
  </si>
  <si>
    <t>Security 647</t>
  </si>
  <si>
    <t>Security 646</t>
  </si>
  <si>
    <t>Security 645</t>
  </si>
  <si>
    <t>Security 644</t>
  </si>
  <si>
    <t>Security 643</t>
  </si>
  <si>
    <t>Security 642</t>
  </si>
  <si>
    <t>Security 641</t>
  </si>
  <si>
    <t>Security 640</t>
  </si>
  <si>
    <t>Security 639</t>
  </si>
  <si>
    <t>Security 638</t>
  </si>
  <si>
    <t>Security 637</t>
  </si>
  <si>
    <t>Security 636</t>
  </si>
  <si>
    <t>Security 635</t>
  </si>
  <si>
    <t>Security 634</t>
  </si>
  <si>
    <t>Security 633</t>
  </si>
  <si>
    <t>Security 632</t>
  </si>
  <si>
    <t>Security 631</t>
  </si>
  <si>
    <t>Security 630</t>
  </si>
  <si>
    <t>Security 629</t>
  </si>
  <si>
    <t>Security 628</t>
  </si>
  <si>
    <t>Security 627</t>
  </si>
  <si>
    <t>Security 626</t>
  </si>
  <si>
    <t>Security 625</t>
  </si>
  <si>
    <t>Security 624</t>
  </si>
  <si>
    <t>Security 623</t>
  </si>
  <si>
    <t>Security 622</t>
  </si>
  <si>
    <t>Security 621</t>
  </si>
  <si>
    <t>Security 620</t>
  </si>
  <si>
    <t>Security 619</t>
  </si>
  <si>
    <t>Security 618</t>
  </si>
  <si>
    <t>Security 617</t>
  </si>
  <si>
    <t>Security 616</t>
  </si>
  <si>
    <t>Security 615</t>
  </si>
  <si>
    <t>Security 614</t>
  </si>
  <si>
    <t>Security 613</t>
  </si>
  <si>
    <t>Security 612</t>
  </si>
  <si>
    <t>Security 611</t>
  </si>
  <si>
    <t>Security 610</t>
  </si>
  <si>
    <t>Security 609</t>
  </si>
  <si>
    <t>Security 608</t>
  </si>
  <si>
    <t>Security 607</t>
  </si>
  <si>
    <t>Security 606</t>
  </si>
  <si>
    <t>Security 605</t>
  </si>
  <si>
    <t>Security 604</t>
  </si>
  <si>
    <t>Security 603</t>
  </si>
  <si>
    <t>Security 602</t>
  </si>
  <si>
    <t>Security 601</t>
  </si>
  <si>
    <t>Security 600</t>
  </si>
  <si>
    <t>Security 599</t>
  </si>
  <si>
    <t>Security 598</t>
  </si>
  <si>
    <t>Security 597</t>
  </si>
  <si>
    <t>Security 596</t>
  </si>
  <si>
    <t>Security 595</t>
  </si>
  <si>
    <t>Security 594</t>
  </si>
  <si>
    <t>Security 593</t>
  </si>
  <si>
    <t>Security 592</t>
  </si>
  <si>
    <t>Security 591</t>
  </si>
  <si>
    <t>Security 590</t>
  </si>
  <si>
    <t>Security 589</t>
  </si>
  <si>
    <t>Security 588</t>
  </si>
  <si>
    <t>Security 587</t>
  </si>
  <si>
    <t>Security 586</t>
  </si>
  <si>
    <t>Security 585</t>
  </si>
  <si>
    <t>Security 584</t>
  </si>
  <si>
    <t>Security 583</t>
  </si>
  <si>
    <t>Security 582</t>
  </si>
  <si>
    <t>Security 581</t>
  </si>
  <si>
    <t>Security 580</t>
  </si>
  <si>
    <t>Security 579</t>
  </si>
  <si>
    <t>Security 578</t>
  </si>
  <si>
    <t>Security 577</t>
  </si>
  <si>
    <t>Security 576</t>
  </si>
  <si>
    <t>Security 575</t>
  </si>
  <si>
    <t>Security 574</t>
  </si>
  <si>
    <t>Security 573</t>
  </si>
  <si>
    <t>Security 572</t>
  </si>
  <si>
    <t>Security 571</t>
  </si>
  <si>
    <t>Security 570</t>
  </si>
  <si>
    <t>Security 569</t>
  </si>
  <si>
    <t>Security 568</t>
  </si>
  <si>
    <t>Security 567</t>
  </si>
  <si>
    <t>Security 566</t>
  </si>
  <si>
    <t>Security 565</t>
  </si>
  <si>
    <t>Security 564</t>
  </si>
  <si>
    <t>Security 563</t>
  </si>
  <si>
    <t>Security 562</t>
  </si>
  <si>
    <t>Security 561</t>
  </si>
  <si>
    <t>Security 560</t>
  </si>
  <si>
    <t>Security 559</t>
  </si>
  <si>
    <t>Security 558</t>
  </si>
  <si>
    <t>Security 557</t>
  </si>
  <si>
    <t>Security 556</t>
  </si>
  <si>
    <t>Security 555</t>
  </si>
  <si>
    <t>Security 554</t>
  </si>
  <si>
    <t>Security 553</t>
  </si>
  <si>
    <t>Security 552</t>
  </si>
  <si>
    <t>Security 551</t>
  </si>
  <si>
    <t>Security 550</t>
  </si>
  <si>
    <t>Security 549</t>
  </si>
  <si>
    <t>Security 548</t>
  </si>
  <si>
    <t>Security 547</t>
  </si>
  <si>
    <t>Security 546</t>
  </si>
  <si>
    <t>Security 545</t>
  </si>
  <si>
    <t>Security 544</t>
  </si>
  <si>
    <t>Security 543</t>
  </si>
  <si>
    <t>Security 542</t>
  </si>
  <si>
    <t>Security 541</t>
  </si>
  <si>
    <t>Security 540</t>
  </si>
  <si>
    <t>Security 539</t>
  </si>
  <si>
    <t>Security 538</t>
  </si>
  <si>
    <t>Security 537</t>
  </si>
  <si>
    <t>Security 536</t>
  </si>
  <si>
    <t>Security 535</t>
  </si>
  <si>
    <t>Security 534</t>
  </si>
  <si>
    <t>Security 533</t>
  </si>
  <si>
    <t>Security 532</t>
  </si>
  <si>
    <t>Security 531</t>
  </si>
  <si>
    <t>Security 530</t>
  </si>
  <si>
    <t>Security 529</t>
  </si>
  <si>
    <t>Security 528</t>
  </si>
  <si>
    <t>Security 527</t>
  </si>
  <si>
    <t>Security 526</t>
  </si>
  <si>
    <t>Security 525</t>
  </si>
  <si>
    <t>Security 524</t>
  </si>
  <si>
    <t>Security 523</t>
  </si>
  <si>
    <t>Security 522</t>
  </si>
  <si>
    <t>Security 521</t>
  </si>
  <si>
    <t>Security 520</t>
  </si>
  <si>
    <t>Security 519</t>
  </si>
  <si>
    <t>Security 518</t>
  </si>
  <si>
    <t>Security 517</t>
  </si>
  <si>
    <t>Security 516</t>
  </si>
  <si>
    <t>Security 515</t>
  </si>
  <si>
    <t>Security 514</t>
  </si>
  <si>
    <t>Security 513</t>
  </si>
  <si>
    <t>Security 512</t>
  </si>
  <si>
    <t>Security 511</t>
  </si>
  <si>
    <t>Security 510</t>
  </si>
  <si>
    <t>Security 509</t>
  </si>
  <si>
    <t>Security 508</t>
  </si>
  <si>
    <t>Security 507</t>
  </si>
  <si>
    <t>Security 506</t>
  </si>
  <si>
    <t>Security 505</t>
  </si>
  <si>
    <t>Security 504</t>
  </si>
  <si>
    <t>Security 503</t>
  </si>
  <si>
    <t>Security 502</t>
  </si>
  <si>
    <t>Security 501</t>
  </si>
  <si>
    <t>Security 500</t>
  </si>
  <si>
    <t>Security 499</t>
  </si>
  <si>
    <t>Security 498</t>
  </si>
  <si>
    <t>Security 497</t>
  </si>
  <si>
    <t>Security 496</t>
  </si>
  <si>
    <t>Security 495</t>
  </si>
  <si>
    <t>Security 494</t>
  </si>
  <si>
    <t>Security 493</t>
  </si>
  <si>
    <t>Security 492</t>
  </si>
  <si>
    <t>Security 491</t>
  </si>
  <si>
    <t>Security 490</t>
  </si>
  <si>
    <t>Security 489</t>
  </si>
  <si>
    <t>Security 488</t>
  </si>
  <si>
    <t>Security 487</t>
  </si>
  <si>
    <t>Security 486</t>
  </si>
  <si>
    <t>Security 485</t>
  </si>
  <si>
    <t>Security 484</t>
  </si>
  <si>
    <t>Security 483</t>
  </si>
  <si>
    <t>Security 482</t>
  </si>
  <si>
    <t>Security 481</t>
  </si>
  <si>
    <t>Security 480</t>
  </si>
  <si>
    <t>Security 479</t>
  </si>
  <si>
    <t>Security 478</t>
  </si>
  <si>
    <t>Security 477</t>
  </si>
  <si>
    <t>Security 476</t>
  </si>
  <si>
    <t>Security 475</t>
  </si>
  <si>
    <t>Security 474</t>
  </si>
  <si>
    <t>Security 473</t>
  </si>
  <si>
    <t>Security 472</t>
  </si>
  <si>
    <t>Security 471</t>
  </si>
  <si>
    <t>Security 470</t>
  </si>
  <si>
    <t>Security 469</t>
  </si>
  <si>
    <t>Security 468</t>
  </si>
  <si>
    <t>Security 467</t>
  </si>
  <si>
    <t>Security 466</t>
  </si>
  <si>
    <t>Security 465</t>
  </si>
  <si>
    <t>Security 464</t>
  </si>
  <si>
    <t>Security 463</t>
  </si>
  <si>
    <t>Security 462</t>
  </si>
  <si>
    <t>Security 461</t>
  </si>
  <si>
    <t>Security 460</t>
  </si>
  <si>
    <t>Security 459</t>
  </si>
  <si>
    <t>Security 458</t>
  </si>
  <si>
    <t>Security 457</t>
  </si>
  <si>
    <t>Security 456</t>
  </si>
  <si>
    <t>Security 455</t>
  </si>
  <si>
    <t>Security 454</t>
  </si>
  <si>
    <t>Security 453</t>
  </si>
  <si>
    <t>Security 452</t>
  </si>
  <si>
    <t>Security 451</t>
  </si>
  <si>
    <t>Security 450</t>
  </si>
  <si>
    <t>Security 449</t>
  </si>
  <si>
    <t>Security 448</t>
  </si>
  <si>
    <t>Security 447</t>
  </si>
  <si>
    <t>Security 446</t>
  </si>
  <si>
    <t>Security 445</t>
  </si>
  <si>
    <t>Security 444</t>
  </si>
  <si>
    <t>Security 443</t>
  </si>
  <si>
    <t>Security 442</t>
  </si>
  <si>
    <t>Security 441</t>
  </si>
  <si>
    <t>Security 440</t>
  </si>
  <si>
    <t>Security 439</t>
  </si>
  <si>
    <t>Security 438</t>
  </si>
  <si>
    <t>Security 437</t>
  </si>
  <si>
    <t>Security 436</t>
  </si>
  <si>
    <t>Security 435</t>
  </si>
  <si>
    <t>Security 434</t>
  </si>
  <si>
    <t>Security 433</t>
  </si>
  <si>
    <t>Security 432</t>
  </si>
  <si>
    <t>Security 431</t>
  </si>
  <si>
    <t>Security 430</t>
  </si>
  <si>
    <t>Security 429</t>
  </si>
  <si>
    <t>Security 428</t>
  </si>
  <si>
    <t>Security 427</t>
  </si>
  <si>
    <t>Security 426</t>
  </si>
  <si>
    <t>Security 425</t>
  </si>
  <si>
    <t>Security 424</t>
  </si>
  <si>
    <t>Security 423</t>
  </si>
  <si>
    <t>Security 422</t>
  </si>
  <si>
    <t>Security 421</t>
  </si>
  <si>
    <t>Security 420</t>
  </si>
  <si>
    <t>Security 419</t>
  </si>
  <si>
    <t>Security 418</t>
  </si>
  <si>
    <t>Security 417</t>
  </si>
  <si>
    <t>Security 416</t>
  </si>
  <si>
    <t>Security 415</t>
  </si>
  <si>
    <t>Security 414</t>
  </si>
  <si>
    <t>Security 413</t>
  </si>
  <si>
    <t>Security 412</t>
  </si>
  <si>
    <t>Security 411</t>
  </si>
  <si>
    <t>Security 410</t>
  </si>
  <si>
    <t>Security 409</t>
  </si>
  <si>
    <t>Security 408</t>
  </si>
  <si>
    <t>Security 407</t>
  </si>
  <si>
    <t>Security 406</t>
  </si>
  <si>
    <t>Security 405</t>
  </si>
  <si>
    <t>Security 404</t>
  </si>
  <si>
    <t>Security 403</t>
  </si>
  <si>
    <t>Security 402</t>
  </si>
  <si>
    <t>Security 401</t>
  </si>
  <si>
    <t>Security 400</t>
  </si>
  <si>
    <t>Security 399</t>
  </si>
  <si>
    <t>Security 398</t>
  </si>
  <si>
    <t>Security 397</t>
  </si>
  <si>
    <t>Security 396</t>
  </si>
  <si>
    <t>Security 395</t>
  </si>
  <si>
    <t>Security 394</t>
  </si>
  <si>
    <t>Security 393</t>
  </si>
  <si>
    <t>Security 392</t>
  </si>
  <si>
    <t>Security 391</t>
  </si>
  <si>
    <t>Security 390</t>
  </si>
  <si>
    <t>Security 389</t>
  </si>
  <si>
    <t>Security 388</t>
  </si>
  <si>
    <t>Security 387</t>
  </si>
  <si>
    <t>Security 386</t>
  </si>
  <si>
    <t>Security 385</t>
  </si>
  <si>
    <t>Security 384</t>
  </si>
  <si>
    <t>Security 383</t>
  </si>
  <si>
    <t>Security 382</t>
  </si>
  <si>
    <t>Security 381</t>
  </si>
  <si>
    <t>Security 380</t>
  </si>
  <si>
    <t>Security 379</t>
  </si>
  <si>
    <t>Security 378</t>
  </si>
  <si>
    <t>Security 377</t>
  </si>
  <si>
    <t>Security 376</t>
  </si>
  <si>
    <t>Security 375</t>
  </si>
  <si>
    <t>Security 374</t>
  </si>
  <si>
    <t>Security 373</t>
  </si>
  <si>
    <t>Security 372</t>
  </si>
  <si>
    <t>Security 371</t>
  </si>
  <si>
    <t>Security 370</t>
  </si>
  <si>
    <t>Security 369</t>
  </si>
  <si>
    <t>Security 368</t>
  </si>
  <si>
    <t>Security 367</t>
  </si>
  <si>
    <t>Security 366</t>
  </si>
  <si>
    <t>Security 365</t>
  </si>
  <si>
    <t>Security 364</t>
  </si>
  <si>
    <t>Security 363</t>
  </si>
  <si>
    <t>Security 362</t>
  </si>
  <si>
    <t>Security 361</t>
  </si>
  <si>
    <t>Security 360</t>
  </si>
  <si>
    <t>Security 359</t>
  </si>
  <si>
    <t>Security 358</t>
  </si>
  <si>
    <t>Security 357</t>
  </si>
  <si>
    <t>Security 356</t>
  </si>
  <si>
    <t>Security 355</t>
  </si>
  <si>
    <t>Security 354</t>
  </si>
  <si>
    <t>Security 353</t>
  </si>
  <si>
    <t>Security 352</t>
  </si>
  <si>
    <t>Security 351</t>
  </si>
  <si>
    <t>Security 350</t>
  </si>
  <si>
    <t>Security 349</t>
  </si>
  <si>
    <t>Security 348</t>
  </si>
  <si>
    <t>Security 347</t>
  </si>
  <si>
    <t>Security 346</t>
  </si>
  <si>
    <t>Security 345</t>
  </si>
  <si>
    <t>Security 344</t>
  </si>
  <si>
    <t>Security 343</t>
  </si>
  <si>
    <t>Security 342</t>
  </si>
  <si>
    <t>Security 341</t>
  </si>
  <si>
    <t>Security 340</t>
  </si>
  <si>
    <t>Security 339</t>
  </si>
  <si>
    <t>Security 338</t>
  </si>
  <si>
    <t>Security 337</t>
  </si>
  <si>
    <t>Security 336</t>
  </si>
  <si>
    <t>Security 335</t>
  </si>
  <si>
    <t>Security 334</t>
  </si>
  <si>
    <t>Security 333</t>
  </si>
  <si>
    <t>Security 332</t>
  </si>
  <si>
    <t>Security 331</t>
  </si>
  <si>
    <t>Security 330</t>
  </si>
  <si>
    <t>Security 329</t>
  </si>
  <si>
    <t>Security 328</t>
  </si>
  <si>
    <t>Security 327</t>
  </si>
  <si>
    <t>Security 326</t>
  </si>
  <si>
    <t>Security 325</t>
  </si>
  <si>
    <t>Security 324</t>
  </si>
  <si>
    <t>Security 323</t>
  </si>
  <si>
    <t>Security 322</t>
  </si>
  <si>
    <t>Security 321</t>
  </si>
  <si>
    <t>Security 320</t>
  </si>
  <si>
    <t>Security 319</t>
  </si>
  <si>
    <t>Security 318</t>
  </si>
  <si>
    <t>Security 317</t>
  </si>
  <si>
    <t>Security 316</t>
  </si>
  <si>
    <t>Security 315</t>
  </si>
  <si>
    <t>Security 314</t>
  </si>
  <si>
    <t>Security 313</t>
  </si>
  <si>
    <t>Security 312</t>
  </si>
  <si>
    <t>Security 311</t>
  </si>
  <si>
    <t>Security 310</t>
  </si>
  <si>
    <t>Security 309</t>
  </si>
  <si>
    <t>Security 308</t>
  </si>
  <si>
    <t>Security 307</t>
  </si>
  <si>
    <t>Security 306</t>
  </si>
  <si>
    <t>Security 305</t>
  </si>
  <si>
    <t>Security 304</t>
  </si>
  <si>
    <t>Security 303</t>
  </si>
  <si>
    <t>Security 302</t>
  </si>
  <si>
    <t>Security 301</t>
  </si>
  <si>
    <t>Security 300</t>
  </si>
  <si>
    <t>Security 299</t>
  </si>
  <si>
    <t>Security 298</t>
  </si>
  <si>
    <t>Security 297</t>
  </si>
  <si>
    <t>Security 296</t>
  </si>
  <si>
    <t>Security 295</t>
  </si>
  <si>
    <t>Security 294</t>
  </si>
  <si>
    <t>Security 293</t>
  </si>
  <si>
    <t>Security 292</t>
  </si>
  <si>
    <t>Security 291</t>
  </si>
  <si>
    <t>Security 290</t>
  </si>
  <si>
    <t>Security 289</t>
  </si>
  <si>
    <t>Security 288</t>
  </si>
  <si>
    <t>Security 287</t>
  </si>
  <si>
    <t>Security 286</t>
  </si>
  <si>
    <t>Security 285</t>
  </si>
  <si>
    <t>Security 284</t>
  </si>
  <si>
    <t>Security 283</t>
  </si>
  <si>
    <t>Security 282</t>
  </si>
  <si>
    <t>Security 281</t>
  </si>
  <si>
    <t>Security 280</t>
  </si>
  <si>
    <t>Security 279</t>
  </si>
  <si>
    <t>Security 278</t>
  </si>
  <si>
    <t>Security 277</t>
  </si>
  <si>
    <t>Security 276</t>
  </si>
  <si>
    <t>Security 275</t>
  </si>
  <si>
    <t>Security 274</t>
  </si>
  <si>
    <t>Security 273</t>
  </si>
  <si>
    <t>Security 272</t>
  </si>
  <si>
    <t>Security 271</t>
  </si>
  <si>
    <t>Security 270</t>
  </si>
  <si>
    <t>Security 269</t>
  </si>
  <si>
    <t>Security 268</t>
  </si>
  <si>
    <t>Security 267</t>
  </si>
  <si>
    <t>Security 266</t>
  </si>
  <si>
    <t>Security 265</t>
  </si>
  <si>
    <t>Security 264</t>
  </si>
  <si>
    <t>Security 263</t>
  </si>
  <si>
    <t>Security 262</t>
  </si>
  <si>
    <t>Security 261</t>
  </si>
  <si>
    <t>Security 260</t>
  </si>
  <si>
    <t>Security 259</t>
  </si>
  <si>
    <t>Security 258</t>
  </si>
  <si>
    <t>Security 257</t>
  </si>
  <si>
    <t>Security 256</t>
  </si>
  <si>
    <t>Security 255</t>
  </si>
  <si>
    <t>Security 254</t>
  </si>
  <si>
    <t>Security 253</t>
  </si>
  <si>
    <t>Security 252</t>
  </si>
  <si>
    <t>Security 251</t>
  </si>
  <si>
    <t>Security 250</t>
  </si>
  <si>
    <t>Security 249</t>
  </si>
  <si>
    <t>Security 248</t>
  </si>
  <si>
    <t>Security 247</t>
  </si>
  <si>
    <t>Security 246</t>
  </si>
  <si>
    <t>Security 245</t>
  </si>
  <si>
    <t>Security 244</t>
  </si>
  <si>
    <t>Security 243</t>
  </si>
  <si>
    <t>Security 242</t>
  </si>
  <si>
    <t>Security 241</t>
  </si>
  <si>
    <t>Security 240</t>
  </si>
  <si>
    <t>Security 239</t>
  </si>
  <si>
    <t>Security 238</t>
  </si>
  <si>
    <t>Security 237</t>
  </si>
  <si>
    <t>Security 236</t>
  </si>
  <si>
    <t>Security 235</t>
  </si>
  <si>
    <t>Security 234</t>
  </si>
  <si>
    <t>Security 233</t>
  </si>
  <si>
    <t>Security 232</t>
  </si>
  <si>
    <t>Security 231</t>
  </si>
  <si>
    <t>Security 230</t>
  </si>
  <si>
    <t>Security 229</t>
  </si>
  <si>
    <t>Security 228</t>
  </si>
  <si>
    <t>Security 227</t>
  </si>
  <si>
    <t>Security 226</t>
  </si>
  <si>
    <t>Security 225</t>
  </si>
  <si>
    <t>Security 224</t>
  </si>
  <si>
    <t>Security 223</t>
  </si>
  <si>
    <t>Security 222</t>
  </si>
  <si>
    <t>Security 221</t>
  </si>
  <si>
    <t>Security 220</t>
  </si>
  <si>
    <t>Security 219</t>
  </si>
  <si>
    <t>Security 218</t>
  </si>
  <si>
    <t>Security 217</t>
  </si>
  <si>
    <t>Security 216</t>
  </si>
  <si>
    <t>Security 215</t>
  </si>
  <si>
    <t>Security 214</t>
  </si>
  <si>
    <t>Security 213</t>
  </si>
  <si>
    <t>Security 212</t>
  </si>
  <si>
    <t>Security 211</t>
  </si>
  <si>
    <t>Security 210</t>
  </si>
  <si>
    <t>Security 209</t>
  </si>
  <si>
    <t>Security 208</t>
  </si>
  <si>
    <t>Security 207</t>
  </si>
  <si>
    <t>Security 206</t>
  </si>
  <si>
    <t>Security 205</t>
  </si>
  <si>
    <t>Security 204</t>
  </si>
  <si>
    <t>Security 203</t>
  </si>
  <si>
    <t>Security 202</t>
  </si>
  <si>
    <t>Security 201</t>
  </si>
  <si>
    <t>Security 200</t>
  </si>
  <si>
    <t>Security 199</t>
  </si>
  <si>
    <t>Security 198</t>
  </si>
  <si>
    <t>Security 197</t>
  </si>
  <si>
    <t>Security 196</t>
  </si>
  <si>
    <t>Security 195</t>
  </si>
  <si>
    <t>Security 194</t>
  </si>
  <si>
    <t>Security 193</t>
  </si>
  <si>
    <t>Security 192</t>
  </si>
  <si>
    <t>Security 191</t>
  </si>
  <si>
    <t>Security 190</t>
  </si>
  <si>
    <t>Security 189</t>
  </si>
  <si>
    <t>Security 188</t>
  </si>
  <si>
    <t>Security 187</t>
  </si>
  <si>
    <t>Security 186</t>
  </si>
  <si>
    <t>Security 185</t>
  </si>
  <si>
    <t>Security 184</t>
  </si>
  <si>
    <t>Security 183</t>
  </si>
  <si>
    <t>Security 182</t>
  </si>
  <si>
    <t>Security 181</t>
  </si>
  <si>
    <t>Security 180</t>
  </si>
  <si>
    <t>Security 179</t>
  </si>
  <si>
    <t>Security 178</t>
  </si>
  <si>
    <t>Security 177</t>
  </si>
  <si>
    <t>Security 176</t>
  </si>
  <si>
    <t>Security 175</t>
  </si>
  <si>
    <t>Security 174</t>
  </si>
  <si>
    <t>Security 173</t>
  </si>
  <si>
    <t>Security 172</t>
  </si>
  <si>
    <t>Security 171</t>
  </si>
  <si>
    <t>Security 170</t>
  </si>
  <si>
    <t>Security 169</t>
  </si>
  <si>
    <t>Security 168</t>
  </si>
  <si>
    <t>Security 167</t>
  </si>
  <si>
    <t>Security 166</t>
  </si>
  <si>
    <t>Security 165</t>
  </si>
  <si>
    <t>Security 164</t>
  </si>
  <si>
    <t>Security 163</t>
  </si>
  <si>
    <t>Security 162</t>
  </si>
  <si>
    <t>Security 161</t>
  </si>
  <si>
    <t>Security 160</t>
  </si>
  <si>
    <t>Security 159</t>
  </si>
  <si>
    <t>Security 158</t>
  </si>
  <si>
    <t>Security 157</t>
  </si>
  <si>
    <t>Security 156</t>
  </si>
  <si>
    <t>Security 155</t>
  </si>
  <si>
    <t>Security 154</t>
  </si>
  <si>
    <t>Security 153</t>
  </si>
  <si>
    <t>Security 152</t>
  </si>
  <si>
    <t>Security 151</t>
  </si>
  <si>
    <t>Security 150</t>
  </si>
  <si>
    <t>Security 149</t>
  </si>
  <si>
    <t>Security 148</t>
  </si>
  <si>
    <t>Security 147</t>
  </si>
  <si>
    <t>Security 146</t>
  </si>
  <si>
    <t>Security 145</t>
  </si>
  <si>
    <t>Security 144</t>
  </si>
  <si>
    <t>Security 143</t>
  </si>
  <si>
    <t>Security 142</t>
  </si>
  <si>
    <t>Security 141</t>
  </si>
  <si>
    <t>Security 140</t>
  </si>
  <si>
    <t>Security 139</t>
  </si>
  <si>
    <t>Security 138</t>
  </si>
  <si>
    <t>Security 137</t>
  </si>
  <si>
    <t>Security 136</t>
  </si>
  <si>
    <t>Security 135</t>
  </si>
  <si>
    <t>Security 134</t>
  </si>
  <si>
    <t>Security 133</t>
  </si>
  <si>
    <t>Security 132</t>
  </si>
  <si>
    <t>Security 131</t>
  </si>
  <si>
    <t>Security 130</t>
  </si>
  <si>
    <t>Security 129</t>
  </si>
  <si>
    <t>Security 128</t>
  </si>
  <si>
    <t>Security 127</t>
  </si>
  <si>
    <t>Security 126</t>
  </si>
  <si>
    <t>Security 125</t>
  </si>
  <si>
    <t>Security 124</t>
  </si>
  <si>
    <t>Security 123</t>
  </si>
  <si>
    <t>Security 122</t>
  </si>
  <si>
    <t>Security 121</t>
  </si>
  <si>
    <t>Security 120</t>
  </si>
  <si>
    <t>Security 119</t>
  </si>
  <si>
    <t>Security 118</t>
  </si>
  <si>
    <t>Security 117</t>
  </si>
  <si>
    <t>Security 116</t>
  </si>
  <si>
    <t>Security 115</t>
  </si>
  <si>
    <t>Security 114</t>
  </si>
  <si>
    <t>Security 113</t>
  </si>
  <si>
    <t>Security 112</t>
  </si>
  <si>
    <t>Security 111</t>
  </si>
  <si>
    <t>Security 110</t>
  </si>
  <si>
    <t>Security 109</t>
  </si>
  <si>
    <t>Security 108</t>
  </si>
  <si>
    <t>Security 107</t>
  </si>
  <si>
    <t>Security 106</t>
  </si>
  <si>
    <t>Security 105</t>
  </si>
  <si>
    <t>Security 104</t>
  </si>
  <si>
    <t>Security 103</t>
  </si>
  <si>
    <t>Security 102</t>
  </si>
  <si>
    <t>Security 101</t>
  </si>
  <si>
    <t>Security 100</t>
  </si>
  <si>
    <t>Security 99</t>
  </si>
  <si>
    <t>Security 98</t>
  </si>
  <si>
    <t>Security 97</t>
  </si>
  <si>
    <t>Security 96</t>
  </si>
  <si>
    <t>Security 95</t>
  </si>
  <si>
    <t>Security 94</t>
  </si>
  <si>
    <t>Security 93</t>
  </si>
  <si>
    <t>Security 92</t>
  </si>
  <si>
    <t>Security 91</t>
  </si>
  <si>
    <t>Security 90</t>
  </si>
  <si>
    <t>Security 89</t>
  </si>
  <si>
    <t>Security 88</t>
  </si>
  <si>
    <t>Security 87</t>
  </si>
  <si>
    <t>Security 86</t>
  </si>
  <si>
    <t>Security 85</t>
  </si>
  <si>
    <t>Security 84</t>
  </si>
  <si>
    <t>Security 83</t>
  </si>
  <si>
    <t>Security 82</t>
  </si>
  <si>
    <t>Security 81</t>
  </si>
  <si>
    <t>Security 80</t>
  </si>
  <si>
    <t>Security 79</t>
  </si>
  <si>
    <t>Security 78</t>
  </si>
  <si>
    <t>Security 77</t>
  </si>
  <si>
    <t>Security 76</t>
  </si>
  <si>
    <t>Security 75</t>
  </si>
  <si>
    <t>Security 74</t>
  </si>
  <si>
    <t>Security 73</t>
  </si>
  <si>
    <t>Security 72</t>
  </si>
  <si>
    <t>Security 71</t>
  </si>
  <si>
    <t>Security 70</t>
  </si>
  <si>
    <t>Security 69</t>
  </si>
  <si>
    <t>Security 68</t>
  </si>
  <si>
    <t>Security 67</t>
  </si>
  <si>
    <t>Security 66</t>
  </si>
  <si>
    <t>Security 65</t>
  </si>
  <si>
    <t>Security 64</t>
  </si>
  <si>
    <t>Security 63</t>
  </si>
  <si>
    <t>Security 62</t>
  </si>
  <si>
    <t>Security 61</t>
  </si>
  <si>
    <t>Security 60</t>
  </si>
  <si>
    <t>Security 59</t>
  </si>
  <si>
    <t>Security 58</t>
  </si>
  <si>
    <t>Security 57</t>
  </si>
  <si>
    <t>Security 56</t>
  </si>
  <si>
    <t>Security 55</t>
  </si>
  <si>
    <t>Security 54</t>
  </si>
  <si>
    <t>Security 53</t>
  </si>
  <si>
    <t>Security 52</t>
  </si>
  <si>
    <t>Security 51</t>
  </si>
  <si>
    <t>Security 50</t>
  </si>
  <si>
    <t>Security 49</t>
  </si>
  <si>
    <t>Security 48</t>
  </si>
  <si>
    <t>Security 47</t>
  </si>
  <si>
    <t>Security 46</t>
  </si>
  <si>
    <t>Security 45</t>
  </si>
  <si>
    <t>Security 44</t>
  </si>
  <si>
    <t>Security 43</t>
  </si>
  <si>
    <t>Security 42</t>
  </si>
  <si>
    <t>Security 41</t>
  </si>
  <si>
    <t>Security 40</t>
  </si>
  <si>
    <t>Security 39</t>
  </si>
  <si>
    <t>Security 38</t>
  </si>
  <si>
    <t>Security 37</t>
  </si>
  <si>
    <t>Security 36</t>
  </si>
  <si>
    <t>Security 35</t>
  </si>
  <si>
    <t>Security 34</t>
  </si>
  <si>
    <t>Security 33</t>
  </si>
  <si>
    <t>Security 32</t>
  </si>
  <si>
    <t>Security 31</t>
  </si>
  <si>
    <t>Security 30</t>
  </si>
  <si>
    <t>Security 29</t>
  </si>
  <si>
    <t>Security 28</t>
  </si>
  <si>
    <t>Security 27</t>
  </si>
  <si>
    <t>Security 26</t>
  </si>
  <si>
    <t>Security 25</t>
  </si>
  <si>
    <t>Security 24</t>
  </si>
  <si>
    <t>Security 23</t>
  </si>
  <si>
    <t>Security 22</t>
  </si>
  <si>
    <t>Security 21</t>
  </si>
  <si>
    <t>Security 20</t>
  </si>
  <si>
    <t>Security 19</t>
  </si>
  <si>
    <t>Security 18</t>
  </si>
  <si>
    <t>Security 17</t>
  </si>
  <si>
    <t>Security 16</t>
  </si>
  <si>
    <t>Security 15</t>
  </si>
  <si>
    <t>Security 14</t>
  </si>
  <si>
    <t>Security 13</t>
  </si>
  <si>
    <t>Security 12</t>
  </si>
  <si>
    <t>Security 11</t>
  </si>
  <si>
    <t>Security 10</t>
  </si>
  <si>
    <t>Security 9</t>
  </si>
  <si>
    <t>Security 8</t>
  </si>
  <si>
    <t>Security 7</t>
  </si>
  <si>
    <t>Security 6</t>
  </si>
  <si>
    <t>Security 5</t>
  </si>
  <si>
    <t>Security 4</t>
  </si>
  <si>
    <t>Security 3</t>
  </si>
  <si>
    <t>Security 2</t>
  </si>
  <si>
    <t>Security 1</t>
  </si>
  <si>
    <t>Climate Change - AuM</t>
  </si>
  <si>
    <t>IT Optimization Svcs &amp; Infrastructure Solutions - AuM</t>
  </si>
  <si>
    <t>Green Building - AuM</t>
  </si>
  <si>
    <t>Industrial Automation Solutions - AuM</t>
  </si>
  <si>
    <t>Clean Transport Infrastructure Solutions - AuM</t>
  </si>
  <si>
    <t>Natural Capital - AuM</t>
  </si>
  <si>
    <t>Waste Treatment Solutions - AuM</t>
  </si>
  <si>
    <t>Waste to Energy - AuM</t>
  </si>
  <si>
    <t>Sustainable Water - AuM</t>
  </si>
  <si>
    <t>Pollution Prevention - AuM</t>
  </si>
  <si>
    <t>Energy Efficiency - AuM</t>
  </si>
  <si>
    <t>Renewable Power Generation - AuM</t>
  </si>
  <si>
    <t>Alternative Energy - AuM</t>
  </si>
  <si>
    <t>CT_CC_TOTAL_MAX_REV</t>
  </si>
  <si>
    <t>CT_ENERGY_EFF_OPT_INFRA_MAX_REV</t>
  </si>
  <si>
    <t>CT_GREEN_BLDG_MAX_REV</t>
  </si>
  <si>
    <t>CT_ENERGY_EFF_INDUSTRL_AUTOM_MAX_REV</t>
  </si>
  <si>
    <t>CT_ENERGY_EFF_CLN_TRAN_INFRA_MAX_REV</t>
  </si>
  <si>
    <t>CT_NAT_CAP_TOTAL_MAX_REV</t>
  </si>
  <si>
    <t>CT_POLL_PREV_WASTE_TREATMENT_MAX_REV</t>
  </si>
  <si>
    <t>CT_ALT_ENERGY_WASTE_TO_ENERGY_MAX_REV</t>
  </si>
  <si>
    <t>CT_SUST_WATER_MAX_REV</t>
  </si>
  <si>
    <t>CT_POLL_PREV_MAX_REV</t>
  </si>
  <si>
    <t>CT_ENERGY_EFF_MAX_REV</t>
  </si>
  <si>
    <t>CT_ALT_ENERGY_RENEWABLE_POWER_GEN_MAX_REV</t>
  </si>
  <si>
    <t>CT_ALT_ENERGY_MAX_REV</t>
  </si>
  <si>
    <t>Market Value</t>
  </si>
  <si>
    <t>Weight</t>
  </si>
  <si>
    <t>Random</t>
  </si>
  <si>
    <t>Issuer</t>
  </si>
  <si>
    <t>AuM Invested in Various Climate Solutions Themes</t>
  </si>
  <si>
    <t>Climate Change - Max % of Revenue</t>
  </si>
  <si>
    <t>IT Optimization Svcs &amp; Infrastructure Solutions - Max % of Revenue</t>
  </si>
  <si>
    <t>Green Building - Max % of Revenue</t>
  </si>
  <si>
    <t>Industrial Automation Solutions - Max % of Revenue</t>
  </si>
  <si>
    <t>Clean Transport Infrastructure Solutions - Max % of Revenue</t>
  </si>
  <si>
    <t>Natural Capital - Max % of Revenue</t>
  </si>
  <si>
    <t>Waste Treatment Solutions - Max % of Revenue</t>
  </si>
  <si>
    <t>Waste to Energy - Max % of Revenue</t>
  </si>
  <si>
    <t>Sustainable Water - Max % of Revenue</t>
  </si>
  <si>
    <t>Pollution Prevention - Max % of Revenue</t>
  </si>
  <si>
    <t>Energy Efficiency - Max % of Revenue</t>
  </si>
  <si>
    <t>Renewable Power Generation - Max % of Revenue</t>
  </si>
  <si>
    <t>Alternative Energy - Max % of Revenue</t>
  </si>
  <si>
    <t>Position Market Value</t>
  </si>
  <si>
    <t>Weight in Portfolio</t>
  </si>
  <si>
    <t>Security Name</t>
  </si>
  <si>
    <t>https://www.msci.com/documents/1296102/16472518/ESG_ImpactMetrics-cfs-en.pdf/7a03ddab-46fd-cef7-5211-c07ab992d17b</t>
  </si>
  <si>
    <r>
      <t>Start with the '</t>
    </r>
    <r>
      <rPr>
        <b/>
        <sz val="11"/>
        <color theme="1"/>
        <rFont val="Calibri"/>
        <family val="2"/>
        <scheme val="minor"/>
      </rPr>
      <t>Mapping of Taxonomie</t>
    </r>
    <r>
      <rPr>
        <sz val="11"/>
        <color theme="1"/>
        <rFont val="Calibri"/>
        <family val="2"/>
        <scheme val="minor"/>
      </rPr>
      <t xml:space="preserve">s' tab. There are 7 high-level themes an AO should report against. Click on each Climate Solution Theme heading link, and it will take you through to the theme's page. 
On the individual Climate Solution Theme page (e.g. </t>
    </r>
    <r>
      <rPr>
        <i/>
        <sz val="11"/>
        <color theme="1"/>
        <rFont val="Calibri"/>
        <family val="2"/>
        <scheme val="minor"/>
      </rPr>
      <t>Energy</t>
    </r>
    <r>
      <rPr>
        <sz val="11"/>
        <color theme="1"/>
        <rFont val="Calibri"/>
        <family val="2"/>
        <scheme val="minor"/>
      </rPr>
      <t xml:space="preserve">, </t>
    </r>
    <r>
      <rPr>
        <i/>
        <sz val="11"/>
        <color theme="1"/>
        <rFont val="Calibri"/>
        <family val="2"/>
        <scheme val="minor"/>
      </rPr>
      <t>Pollution, Waste &amp; Water</t>
    </r>
    <r>
      <rPr>
        <sz val="11"/>
        <color theme="1"/>
        <rFont val="Calibri"/>
        <family val="2"/>
        <scheme val="minor"/>
      </rPr>
      <t xml:space="preserve">, the different sub-themes from the reviewed taxonomies that would fall under each headline theme are outlined. You can click through to each individual taxonomy's page to see what is required for an investment to count as a Climate Solution within each taxonomy. We have grouped these between 'Regulatory taxonomies', 'Industry-based principles' and 'Common third-party providers'. If you have any suggestions to add to these, please say. In particular we would like to add to 'Common third-party providers', as we are not endorsing or want to endorse any particular provider. 
Also, the NACE and GICS sectors that an applicable climate solution investment </t>
    </r>
    <r>
      <rPr>
        <b/>
        <sz val="11"/>
        <color theme="1"/>
        <rFont val="Calibri"/>
        <family val="2"/>
        <scheme val="minor"/>
      </rPr>
      <t>could</t>
    </r>
    <r>
      <rPr>
        <sz val="11"/>
        <color theme="1"/>
        <rFont val="Calibri"/>
        <family val="2"/>
        <scheme val="minor"/>
      </rPr>
      <t xml:space="preserve"> fall within is outlined in the table (these sectors are determined by the EU Taxonomy). If you click through to this, you will have a more detailed guide on the sub-industries to help review potentially aligned investments. </t>
    </r>
    <r>
      <rPr>
        <i/>
        <sz val="11"/>
        <color theme="1"/>
        <rFont val="Calibri"/>
        <family val="2"/>
        <scheme val="minor"/>
      </rPr>
      <t>Not all activities within these sectors will count as a Climate Solution investment, but are sectors where alignment is most likely.</t>
    </r>
    <r>
      <rPr>
        <sz val="11"/>
        <color theme="1"/>
        <rFont val="Calibri"/>
        <family val="2"/>
        <scheme val="minor"/>
      </rPr>
      <t xml:space="preserve">
Alternatively, you can also review the whole classification guidelines for various taxonomies, and sector mapping of NACE to GICS in the relevant tabs.
</t>
    </r>
  </si>
  <si>
    <t>Sovereign Debt (issued green bond)</t>
  </si>
  <si>
    <r>
      <t>Private Equity &amp; Venture Capital</t>
    </r>
    <r>
      <rPr>
        <b/>
        <vertAlign val="superscript"/>
        <sz val="16"/>
        <color theme="1"/>
        <rFont val="Calibri"/>
        <family val="2"/>
        <scheme val="minor"/>
      </rPr>
      <t>1</t>
    </r>
  </si>
  <si>
    <r>
      <t>Private Debt</t>
    </r>
    <r>
      <rPr>
        <b/>
        <vertAlign val="superscript"/>
        <sz val="16"/>
        <color theme="1"/>
        <rFont val="Calibri"/>
        <family val="2"/>
        <scheme val="minor"/>
      </rPr>
      <t>1</t>
    </r>
  </si>
  <si>
    <r>
      <t>Listed Corporate Debt</t>
    </r>
    <r>
      <rPr>
        <b/>
        <vertAlign val="superscript"/>
        <sz val="16"/>
        <color theme="1"/>
        <rFont val="Calibri"/>
        <family val="2"/>
        <scheme val="minor"/>
      </rPr>
      <t>1</t>
    </r>
  </si>
  <si>
    <r>
      <t>Listed Equity</t>
    </r>
    <r>
      <rPr>
        <b/>
        <vertAlign val="superscript"/>
        <sz val="16"/>
        <color theme="1"/>
        <rFont val="Calibri"/>
        <family val="2"/>
        <scheme val="minor"/>
      </rPr>
      <t>1</t>
    </r>
  </si>
  <si>
    <t>Net Zero Asset Owner Alliance - Climate Solution Investments Report</t>
  </si>
  <si>
    <t xml:space="preserve">not mandatory but recommended - see for guidance Alliance "Climate Solution Investment Principles - Booklet" </t>
  </si>
  <si>
    <r>
      <rPr>
        <vertAlign val="superscript"/>
        <sz val="14"/>
        <rFont val="Calibri"/>
        <family val="2"/>
        <scheme val="minor"/>
      </rPr>
      <t>1</t>
    </r>
    <r>
      <rPr>
        <sz val="12"/>
        <rFont val="Calibri"/>
        <family val="2"/>
        <scheme val="minor"/>
      </rPr>
      <t xml:space="preserve"> for these asset classes please check guidance in the "Alliance Climate Solution Investment Principles Booklet" and/or "case study" tab in this excel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</si>
</sst>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51"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color theme="1"/>
      <name val="Arial"/>
      <family val="2"/>
    </font>
    <font>
      <b/>
      <sz val="10"/>
      <color theme="1"/>
      <name val="Arial"/>
      <family val="2"/>
    </font>
    <font>
      <b/>
      <sz val="10"/>
      <color theme="0"/>
      <name val="Arial"/>
      <family val="2"/>
    </font>
    <font>
      <b/>
      <sz val="12"/>
      <color theme="0"/>
      <name val="Arial"/>
      <family val="2"/>
    </font>
    <font>
      <i/>
      <sz val="11"/>
      <color theme="1"/>
      <name val="Calibri"/>
      <family val="2"/>
      <scheme val="minor"/>
    </font>
    <font>
      <sz val="11"/>
      <color theme="1"/>
      <name val="Arial"/>
      <family val="2"/>
    </font>
    <font>
      <b/>
      <sz val="11"/>
      <color theme="1"/>
      <name val="Arial"/>
      <family val="2"/>
    </font>
    <font>
      <sz val="10"/>
      <name val="Calibri"/>
      <family val="2"/>
      <scheme val="minor"/>
    </font>
    <font>
      <b/>
      <sz val="10"/>
      <name val="Arial"/>
      <family val="2"/>
    </font>
    <font>
      <u/>
      <sz val="11"/>
      <color theme="10"/>
      <name val="Calibri"/>
      <family val="2"/>
      <scheme val="minor"/>
    </font>
    <font>
      <sz val="10"/>
      <color theme="1"/>
      <name val="Calibri"/>
      <family val="2"/>
      <scheme val="minor"/>
    </font>
    <font>
      <sz val="12"/>
      <color theme="1"/>
      <name val="Calibri"/>
      <family val="2"/>
      <scheme val="minor"/>
    </font>
    <font>
      <vertAlign val="subscript"/>
      <sz val="10"/>
      <color theme="1"/>
      <name val="Arial"/>
      <family val="2"/>
    </font>
    <font>
      <sz val="10"/>
      <color rgb="FF000000"/>
      <name val="Arial"/>
      <family val="2"/>
    </font>
    <font>
      <b/>
      <sz val="12"/>
      <color theme="1"/>
      <name val="Calibri"/>
      <family val="2"/>
      <scheme val="minor"/>
    </font>
    <font>
      <b/>
      <sz val="16"/>
      <color theme="1"/>
      <name val="Calibri"/>
      <family val="2"/>
      <scheme val="minor"/>
    </font>
    <font>
      <b/>
      <u/>
      <sz val="14"/>
      <color theme="1"/>
      <name val="Calibri"/>
      <family val="2"/>
      <scheme val="minor"/>
    </font>
    <font>
      <b/>
      <u/>
      <sz val="14"/>
      <name val="Calibri"/>
      <family val="2"/>
      <scheme val="minor"/>
    </font>
    <font>
      <b/>
      <sz val="14"/>
      <color theme="1"/>
      <name val="Calibri"/>
      <family val="2"/>
      <scheme val="minor"/>
    </font>
    <font>
      <sz val="11"/>
      <color rgb="FFFF0000"/>
      <name val="Calibri"/>
      <family val="2"/>
      <scheme val="minor"/>
    </font>
    <font>
      <b/>
      <sz val="8"/>
      <color rgb="FF000000"/>
      <name val="Arial"/>
      <family val="2"/>
    </font>
    <font>
      <sz val="8"/>
      <color rgb="FF000000"/>
      <name val="Arial"/>
      <family val="2"/>
    </font>
    <font>
      <b/>
      <sz val="9"/>
      <color rgb="FF0626A9"/>
      <name val="Calibri"/>
      <family val="2"/>
      <scheme val="minor"/>
    </font>
    <font>
      <b/>
      <sz val="9"/>
      <color rgb="FF011B2B"/>
      <name val="Calibri"/>
      <family val="2"/>
      <scheme val="minor"/>
    </font>
    <font>
      <sz val="9"/>
      <color rgb="FF011B2B"/>
      <name val="Calibri"/>
      <family val="2"/>
      <scheme val="minor"/>
    </font>
    <font>
      <b/>
      <sz val="11"/>
      <color theme="0"/>
      <name val="Calibri"/>
      <family val="2"/>
      <scheme val="minor"/>
    </font>
    <font>
      <i/>
      <u/>
      <sz val="11"/>
      <color theme="10"/>
      <name val="Calibri"/>
      <family val="2"/>
      <scheme val="minor"/>
    </font>
    <font>
      <u/>
      <sz val="16"/>
      <color theme="10"/>
      <name val="Calibri"/>
      <family val="2"/>
      <scheme val="minor"/>
    </font>
    <font>
      <sz val="11"/>
      <color theme="1"/>
      <name val="Calibri"/>
      <family val="2"/>
      <scheme val="minor"/>
    </font>
    <font>
      <b/>
      <u/>
      <sz val="11"/>
      <name val="Calibri"/>
      <family val="2"/>
      <scheme val="minor"/>
    </font>
    <font>
      <b/>
      <sz val="14"/>
      <color theme="1"/>
      <name val="Times New Roman"/>
      <family val="1"/>
    </font>
    <font>
      <sz val="12"/>
      <color theme="1"/>
      <name val="Times New Roman"/>
      <family val="1"/>
    </font>
    <font>
      <sz val="11"/>
      <color theme="1"/>
      <name val="Times New Roman"/>
      <family val="1"/>
    </font>
    <font>
      <i/>
      <sz val="11"/>
      <color theme="1"/>
      <name val="Times New Roman"/>
      <family val="1"/>
    </font>
    <font>
      <b/>
      <sz val="12"/>
      <color theme="1"/>
      <name val="Times New Roman"/>
      <family val="1"/>
    </font>
    <font>
      <b/>
      <u/>
      <sz val="11"/>
      <color theme="10"/>
      <name val="Calibri"/>
      <family val="2"/>
      <scheme val="minor"/>
    </font>
    <font>
      <b/>
      <sz val="21"/>
      <color theme="0"/>
      <name val="Calibri"/>
      <family val="2"/>
      <scheme val="minor"/>
    </font>
    <font>
      <b/>
      <vertAlign val="superscript"/>
      <sz val="21"/>
      <color theme="0"/>
      <name val="Calibri"/>
      <family val="2"/>
      <scheme val="minor"/>
    </font>
    <font>
      <sz val="11"/>
      <color theme="9"/>
      <name val="Calibri"/>
      <family val="2"/>
      <scheme val="minor"/>
    </font>
    <font>
      <sz val="10"/>
      <name val="Tahoma"/>
      <family val="2"/>
    </font>
    <font>
      <b/>
      <sz val="10"/>
      <color indexed="23"/>
      <name val="Tahoma"/>
      <family val="2"/>
    </font>
    <font>
      <b/>
      <sz val="20"/>
      <color theme="0"/>
      <name val="Calibri"/>
      <family val="2"/>
      <scheme val="minor"/>
    </font>
    <font>
      <b/>
      <vertAlign val="superscript"/>
      <sz val="16"/>
      <color theme="1"/>
      <name val="Calibri"/>
      <family val="2"/>
      <scheme val="minor"/>
    </font>
    <font>
      <sz val="12"/>
      <name val="Calibri"/>
      <family val="2"/>
      <scheme val="minor"/>
    </font>
    <font>
      <vertAlign val="superscript"/>
      <sz val="14"/>
      <name val="Calibri"/>
      <family val="2"/>
      <scheme val="minor"/>
    </font>
    <font>
      <b/>
      <sz val="28"/>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5"/>
        <bgColor indexed="64"/>
      </patternFill>
    </fill>
    <fill>
      <patternFill patternType="solid">
        <fgColor theme="9" tint="0.79998168889431442"/>
        <bgColor indexed="64"/>
      </patternFill>
    </fill>
    <fill>
      <patternFill patternType="darkUp">
        <bgColor theme="6"/>
      </patternFill>
    </fill>
    <fill>
      <patternFill patternType="solid">
        <fgColor rgb="FF99CC00"/>
        <bgColor indexed="64"/>
      </patternFill>
    </fill>
    <fill>
      <patternFill patternType="solid">
        <fgColor rgb="FF92D050"/>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4" tint="0.79998168889431442"/>
        <bgColor indexed="64"/>
      </patternFill>
    </fill>
  </fills>
  <borders count="61">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6" tint="0.39997558519241921"/>
      </right>
      <top style="medium">
        <color theme="6" tint="0.39997558519241921"/>
      </top>
      <bottom style="medium">
        <color theme="6" tint="0.39997558519241921"/>
      </bottom>
      <diagonal/>
    </border>
    <border>
      <left/>
      <right/>
      <top style="medium">
        <color theme="6" tint="0.39997558519241921"/>
      </top>
      <bottom style="medium">
        <color theme="6" tint="0.39997558519241921"/>
      </bottom>
      <diagonal/>
    </border>
    <border>
      <left style="medium">
        <color theme="6" tint="0.39997558519241921"/>
      </left>
      <right/>
      <top style="medium">
        <color theme="6" tint="0.39997558519241921"/>
      </top>
      <bottom style="medium">
        <color theme="6" tint="0.39997558519241921"/>
      </bottom>
      <diagonal/>
    </border>
    <border>
      <left/>
      <right style="medium">
        <color theme="6" tint="0.39997558519241921"/>
      </right>
      <top/>
      <bottom style="medium">
        <color theme="6" tint="0.39997558519241921"/>
      </bottom>
      <diagonal/>
    </border>
    <border>
      <left/>
      <right/>
      <top/>
      <bottom style="medium">
        <color theme="6" tint="0.39997558519241921"/>
      </bottom>
      <diagonal/>
    </border>
    <border>
      <left style="medium">
        <color theme="6" tint="0.39997558519241921"/>
      </left>
      <right/>
      <top/>
      <bottom style="medium">
        <color theme="6" tint="0.39997558519241921"/>
      </bottom>
      <diagonal/>
    </border>
    <border>
      <left/>
      <right style="medium">
        <color theme="6" tint="0.39997558519241921"/>
      </right>
      <top style="medium">
        <color theme="6" tint="0.39997558519241921"/>
      </top>
      <bottom/>
      <diagonal/>
    </border>
    <border>
      <left/>
      <right/>
      <top style="medium">
        <color theme="6" tint="0.39997558519241921"/>
      </top>
      <bottom/>
      <diagonal/>
    </border>
    <border>
      <left style="medium">
        <color theme="6" tint="0.39997558519241921"/>
      </left>
      <right/>
      <top style="medium">
        <color theme="6"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indexed="64"/>
      </left>
      <right style="thin">
        <color indexed="64"/>
      </right>
      <top/>
      <bottom/>
      <diagonal/>
    </border>
    <border>
      <left style="thin">
        <color theme="0"/>
      </left>
      <right style="thin">
        <color theme="0"/>
      </right>
      <top/>
      <bottom style="thin">
        <color theme="0"/>
      </bottom>
      <diagonal/>
    </border>
    <border diagonalDown="1">
      <left/>
      <right/>
      <top/>
      <bottom/>
      <diagonal style="thick">
        <color auto="1"/>
      </diagonal>
    </border>
    <border>
      <left style="medium">
        <color indexed="64"/>
      </left>
      <right/>
      <top style="thin">
        <color indexed="64"/>
      </top>
      <bottom style="thin">
        <color indexed="64"/>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rgb="FF000000"/>
      </right>
      <top style="thick">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right style="medium">
        <color indexed="64"/>
      </right>
      <top/>
      <bottom style="medium">
        <color indexed="64"/>
      </bottom>
      <diagonal/>
    </border>
    <border>
      <left/>
      <right style="thick">
        <color indexed="64"/>
      </right>
      <top/>
      <bottom style="medium">
        <color indexed="64"/>
      </bottom>
      <diagonal/>
    </border>
    <border>
      <left/>
      <right style="thick">
        <color indexed="64"/>
      </right>
      <top/>
      <bottom/>
      <diagonal/>
    </border>
    <border>
      <left style="thick">
        <color indexed="64"/>
      </left>
      <right style="medium">
        <color indexed="64"/>
      </right>
      <top style="medium">
        <color indexed="64"/>
      </top>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thick">
        <color indexed="64"/>
      </left>
      <right style="medium">
        <color indexed="64"/>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theme="0"/>
      </top>
      <bottom/>
      <diagonal/>
    </border>
  </borders>
  <cellStyleXfs count="5">
    <xf numFmtId="0" fontId="0" fillId="0" borderId="0"/>
    <xf numFmtId="0" fontId="14" fillId="0" borderId="0" applyNumberFormat="0" applyFill="0" applyBorder="0" applyAlignment="0" applyProtection="0"/>
    <xf numFmtId="0" fontId="33" fillId="0" borderId="0"/>
    <xf numFmtId="9" fontId="33" fillId="0" borderId="0" applyFont="0" applyFill="0" applyBorder="0" applyAlignment="0" applyProtection="0"/>
    <xf numFmtId="164" fontId="33" fillId="0" borderId="0" applyFont="0" applyFill="0" applyBorder="0" applyAlignment="0" applyProtection="0"/>
  </cellStyleXfs>
  <cellXfs count="264">
    <xf numFmtId="0" fontId="0" fillId="0" borderId="0" xfId="0"/>
    <xf numFmtId="0" fontId="1" fillId="0" borderId="0" xfId="0" applyFont="1"/>
    <xf numFmtId="0" fontId="4" fillId="0" borderId="1" xfId="0" applyFont="1" applyBorder="1"/>
    <xf numFmtId="0" fontId="1" fillId="2" borderId="0" xfId="0" applyFont="1" applyFill="1"/>
    <xf numFmtId="0" fontId="0" fillId="2" borderId="0" xfId="0" applyFill="1"/>
    <xf numFmtId="0" fontId="5" fillId="0" borderId="0" xfId="0" applyFont="1" applyAlignment="1">
      <alignment vertical="top"/>
    </xf>
    <xf numFmtId="0" fontId="5" fillId="0" borderId="0" xfId="0" applyFont="1"/>
    <xf numFmtId="0" fontId="1" fillId="2" borderId="3" xfId="0" applyFont="1" applyFill="1" applyBorder="1"/>
    <xf numFmtId="0" fontId="0" fillId="2" borderId="3" xfId="0" applyFill="1" applyBorder="1"/>
    <xf numFmtId="0" fontId="1" fillId="6" borderId="3" xfId="0" applyFont="1" applyFill="1" applyBorder="1"/>
    <xf numFmtId="0" fontId="2" fillId="6" borderId="3" xfId="0" applyFont="1" applyFill="1" applyBorder="1"/>
    <xf numFmtId="0" fontId="3" fillId="2" borderId="3" xfId="0" applyFont="1" applyFill="1" applyBorder="1"/>
    <xf numFmtId="0" fontId="0" fillId="2" borderId="0" xfId="0" applyFont="1" applyFill="1"/>
    <xf numFmtId="0" fontId="10" fillId="0" borderId="0" xfId="0" applyFont="1"/>
    <xf numFmtId="0" fontId="10" fillId="0" borderId="0" xfId="0" applyFont="1" applyAlignment="1">
      <alignment wrapText="1"/>
    </xf>
    <xf numFmtId="0" fontId="11" fillId="0" borderId="0" xfId="0" applyFont="1"/>
    <xf numFmtId="0" fontId="11" fillId="0" borderId="0" xfId="0" applyFont="1" applyAlignment="1">
      <alignment vertical="top"/>
    </xf>
    <xf numFmtId="0" fontId="12" fillId="0" borderId="0" xfId="0" applyFont="1"/>
    <xf numFmtId="0" fontId="13" fillId="0" borderId="1" xfId="0" applyFont="1" applyBorder="1"/>
    <xf numFmtId="0" fontId="4" fillId="0" borderId="1" xfId="0" applyFont="1" applyBorder="1" applyAlignment="1">
      <alignment horizontal="left"/>
    </xf>
    <xf numFmtId="0" fontId="12" fillId="0" borderId="0" xfId="0" applyFont="1" applyAlignment="1">
      <alignment wrapText="1"/>
    </xf>
    <xf numFmtId="0" fontId="4" fillId="0" borderId="1" xfId="1" applyFont="1" applyFill="1" applyBorder="1" applyAlignment="1"/>
    <xf numFmtId="0" fontId="15" fillId="0" borderId="0" xfId="0" applyFont="1" applyAlignment="1">
      <alignment vertical="center"/>
    </xf>
    <xf numFmtId="0" fontId="7" fillId="8" borderId="1" xfId="0" applyFont="1" applyFill="1" applyBorder="1" applyAlignment="1">
      <alignment vertical="center"/>
    </xf>
    <xf numFmtId="0" fontId="7" fillId="8" borderId="1" xfId="0" applyFont="1" applyFill="1" applyBorder="1" applyAlignment="1">
      <alignment vertical="center" wrapText="1"/>
    </xf>
    <xf numFmtId="0" fontId="7" fillId="3" borderId="1" xfId="0" applyFont="1" applyFill="1" applyBorder="1" applyAlignment="1">
      <alignment vertical="center"/>
    </xf>
    <xf numFmtId="0" fontId="7" fillId="9" borderId="1" xfId="0" applyFont="1" applyFill="1" applyBorder="1" applyAlignment="1">
      <alignment vertical="center"/>
    </xf>
    <xf numFmtId="0" fontId="16"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0" fontId="6" fillId="0" borderId="1" xfId="0" applyFont="1" applyBorder="1" applyAlignment="1">
      <alignment horizontal="left" vertical="top"/>
    </xf>
    <xf numFmtId="0" fontId="18" fillId="0" borderId="0" xfId="0" applyFont="1"/>
    <xf numFmtId="0" fontId="4" fillId="0" borderId="1" xfId="0" applyFont="1" applyBorder="1" applyAlignment="1">
      <alignment horizontal="left" vertical="top"/>
    </xf>
    <xf numFmtId="0" fontId="7" fillId="10" borderId="1" xfId="0" applyFont="1" applyFill="1" applyBorder="1" applyAlignment="1">
      <alignment vertical="top"/>
    </xf>
    <xf numFmtId="0" fontId="7" fillId="11" borderId="1" xfId="0" applyFont="1" applyFill="1" applyBorder="1" applyAlignment="1">
      <alignment vertical="top"/>
    </xf>
    <xf numFmtId="0" fontId="8" fillId="12" borderId="1" xfId="0" applyFont="1" applyFill="1" applyBorder="1" applyAlignment="1">
      <alignment vertical="top"/>
    </xf>
    <xf numFmtId="0" fontId="0" fillId="2" borderId="0" xfId="0" applyFill="1" applyAlignment="1">
      <alignment vertical="center"/>
    </xf>
    <xf numFmtId="0" fontId="4" fillId="2" borderId="3" xfId="0" applyFont="1" applyFill="1" applyBorder="1"/>
    <xf numFmtId="0" fontId="5" fillId="2" borderId="3" xfId="0" applyFont="1" applyFill="1" applyBorder="1" applyAlignment="1">
      <alignment horizontal="left" vertical="top"/>
    </xf>
    <xf numFmtId="0" fontId="1" fillId="4" borderId="3" xfId="0" applyFont="1" applyFill="1" applyBorder="1"/>
    <xf numFmtId="0" fontId="4" fillId="2" borderId="3" xfId="0" applyFont="1" applyFill="1" applyBorder="1" applyAlignment="1">
      <alignment horizontal="center"/>
    </xf>
    <xf numFmtId="0" fontId="4" fillId="13" borderId="3" xfId="0" applyFont="1" applyFill="1" applyBorder="1" applyAlignment="1">
      <alignment horizontal="center"/>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0" xfId="0" applyFill="1" applyAlignment="1">
      <alignment horizontal="center" vertical="center"/>
    </xf>
    <xf numFmtId="0" fontId="1" fillId="6"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4" fillId="2" borderId="11" xfId="1" applyFill="1" applyBorder="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0" borderId="0" xfId="0" applyFont="1" applyAlignment="1">
      <alignment horizontal="left"/>
    </xf>
    <xf numFmtId="0" fontId="0" fillId="14" borderId="23" xfId="0" applyFill="1" applyBorder="1" applyAlignment="1">
      <alignment horizontal="center"/>
    </xf>
    <xf numFmtId="0" fontId="0" fillId="14" borderId="23" xfId="0" quotePrefix="1" applyFill="1" applyBorder="1" applyAlignment="1">
      <alignment horizontal="center"/>
    </xf>
    <xf numFmtId="0" fontId="19" fillId="6" borderId="23" xfId="0" applyFont="1" applyFill="1" applyBorder="1" applyAlignment="1">
      <alignment horizontal="left" vertical="center" wrapText="1"/>
    </xf>
    <xf numFmtId="1" fontId="20" fillId="6" borderId="24" xfId="0" applyNumberFormat="1" applyFont="1" applyFill="1" applyBorder="1" applyAlignment="1">
      <alignment horizontal="center" wrapText="1"/>
    </xf>
    <xf numFmtId="0" fontId="20" fillId="6" borderId="26" xfId="0" applyFont="1" applyFill="1" applyBorder="1" applyAlignment="1">
      <alignment horizontal="left" wrapText="1"/>
    </xf>
    <xf numFmtId="0" fontId="16" fillId="6" borderId="24" xfId="0" applyFont="1" applyFill="1" applyBorder="1" applyAlignment="1">
      <alignment horizontal="left" vertical="center" wrapText="1"/>
    </xf>
    <xf numFmtId="0" fontId="15" fillId="0" borderId="0" xfId="0" applyFont="1" applyAlignment="1">
      <alignment vertical="top"/>
    </xf>
    <xf numFmtId="0" fontId="0" fillId="0" borderId="0" xfId="0" applyAlignment="1">
      <alignment vertical="top"/>
    </xf>
    <xf numFmtId="0" fontId="0" fillId="15" borderId="23" xfId="0" applyFill="1" applyBorder="1" applyAlignment="1">
      <alignment horizontal="center" wrapText="1"/>
    </xf>
    <xf numFmtId="0" fontId="20" fillId="6" borderId="24" xfId="0" applyFont="1" applyFill="1" applyBorder="1" applyAlignment="1">
      <alignment horizontal="left" wrapText="1"/>
    </xf>
    <xf numFmtId="0" fontId="0" fillId="0" borderId="0" xfId="0" quotePrefix="1" applyAlignment="1">
      <alignment vertical="top"/>
    </xf>
    <xf numFmtId="0" fontId="19" fillId="6" borderId="24" xfId="0" applyFont="1" applyFill="1" applyBorder="1" applyAlignment="1">
      <alignment horizontal="left" vertical="center" wrapText="1"/>
    </xf>
    <xf numFmtId="0" fontId="0" fillId="0" borderId="29" xfId="0" applyBorder="1"/>
    <xf numFmtId="0" fontId="20" fillId="16" borderId="23" xfId="0" applyFont="1" applyFill="1" applyBorder="1" applyAlignment="1">
      <alignment horizontal="center" vertical="center" wrapText="1"/>
    </xf>
    <xf numFmtId="0" fontId="0" fillId="0" borderId="28" xfId="0" applyBorder="1" applyAlignment="1">
      <alignment horizontal="center" wrapText="1"/>
    </xf>
    <xf numFmtId="0" fontId="0" fillId="16" borderId="0" xfId="0" applyFill="1" applyAlignment="1">
      <alignment horizontal="center" wrapText="1"/>
    </xf>
    <xf numFmtId="0" fontId="0" fillId="0" borderId="23" xfId="0" applyBorder="1"/>
    <xf numFmtId="0" fontId="23" fillId="0" borderId="0" xfId="0" applyFont="1" applyAlignment="1">
      <alignment horizontal="right" wrapText="1"/>
    </xf>
    <xf numFmtId="0" fontId="14" fillId="2" borderId="0" xfId="1" applyFill="1" applyBorder="1" applyAlignment="1">
      <alignment horizontal="center" vertical="center"/>
    </xf>
    <xf numFmtId="0" fontId="1" fillId="2" borderId="0" xfId="0" applyFont="1" applyFill="1" applyBorder="1" applyAlignment="1">
      <alignment horizontal="center" vertical="center" wrapText="1"/>
    </xf>
    <xf numFmtId="0" fontId="14" fillId="2" borderId="11" xfId="1" applyFill="1" applyBorder="1" applyAlignment="1">
      <alignment horizontal="center" vertical="center" wrapText="1"/>
    </xf>
    <xf numFmtId="0" fontId="0" fillId="0" borderId="3" xfId="0" applyBorder="1" applyAlignment="1">
      <alignment vertical="center" wrapText="1"/>
    </xf>
    <xf numFmtId="0" fontId="1" fillId="17" borderId="3" xfId="0" applyFont="1" applyFill="1" applyBorder="1"/>
    <xf numFmtId="0" fontId="2" fillId="17" borderId="3" xfId="1" applyFont="1" applyFill="1" applyBorder="1" applyAlignment="1">
      <alignment horizontal="center" vertical="center"/>
    </xf>
    <xf numFmtId="0" fontId="1" fillId="17" borderId="30" xfId="0" applyFont="1" applyFill="1" applyBorder="1"/>
    <xf numFmtId="0" fontId="0" fillId="16" borderId="0" xfId="0" applyFill="1" applyBorder="1" applyAlignment="1">
      <alignment horizontal="center" wrapText="1"/>
    </xf>
    <xf numFmtId="0" fontId="1" fillId="0" borderId="0" xfId="0" applyFont="1" applyFill="1" applyAlignment="1">
      <alignment horizontal="center" wrapText="1"/>
    </xf>
    <xf numFmtId="0" fontId="0" fillId="0" borderId="0" xfId="0" applyFont="1" applyAlignment="1">
      <alignment vertical="top"/>
    </xf>
    <xf numFmtId="0" fontId="0" fillId="0" borderId="0" xfId="0" applyFill="1"/>
    <xf numFmtId="0" fontId="24" fillId="2" borderId="0" xfId="0" applyFont="1" applyFill="1"/>
    <xf numFmtId="0" fontId="2" fillId="0" borderId="0" xfId="0" applyFont="1" applyAlignment="1">
      <alignment horizontal="left"/>
    </xf>
    <xf numFmtId="0" fontId="26" fillId="0" borderId="0" xfId="0" applyFont="1" applyAlignment="1">
      <alignment vertical="center"/>
    </xf>
    <xf numFmtId="0" fontId="26" fillId="0" borderId="0" xfId="0" applyFont="1" applyAlignment="1">
      <alignment horizontal="center" vertical="center"/>
    </xf>
    <xf numFmtId="0" fontId="26" fillId="0" borderId="0" xfId="0" applyFont="1" applyAlignment="1">
      <alignment horizontal="left" vertical="center" indent="8"/>
    </xf>
    <xf numFmtId="0" fontId="0" fillId="0" borderId="0" xfId="0" applyAlignment="1">
      <alignment horizontal="center"/>
    </xf>
    <xf numFmtId="0" fontId="0" fillId="0" borderId="0" xfId="0" applyAlignment="1">
      <alignment horizontal="left" wrapText="1"/>
    </xf>
    <xf numFmtId="0" fontId="0" fillId="0" borderId="0" xfId="0" applyFill="1" applyAlignment="1">
      <alignment horizontal="left" wrapText="1"/>
    </xf>
    <xf numFmtId="0" fontId="25" fillId="0" borderId="0" xfId="0" applyFont="1" applyAlignment="1">
      <alignment horizontal="left" vertical="center"/>
    </xf>
    <xf numFmtId="0" fontId="26" fillId="0" borderId="0" xfId="0" applyFont="1" applyAlignment="1">
      <alignment horizontal="left" vertical="center"/>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Alignment="1">
      <alignment horizontal="center" vertical="center"/>
    </xf>
    <xf numFmtId="0" fontId="0" fillId="2" borderId="11" xfId="0" applyFill="1" applyBorder="1" applyAlignment="1">
      <alignment horizontal="center" vertical="center" wrapText="1"/>
    </xf>
    <xf numFmtId="0" fontId="1" fillId="2" borderId="3" xfId="0" applyFont="1" applyFill="1" applyBorder="1" applyAlignment="1">
      <alignment horizontal="center" vertical="center" wrapText="1"/>
    </xf>
    <xf numFmtId="0" fontId="30" fillId="15" borderId="23" xfId="0" applyFont="1" applyFill="1" applyBorder="1" applyAlignment="1">
      <alignment horizontal="center" vertical="center" wrapText="1"/>
    </xf>
    <xf numFmtId="0" fontId="20" fillId="16" borderId="27" xfId="0" applyFont="1" applyFill="1" applyBorder="1" applyAlignment="1">
      <alignment horizontal="center" vertical="center" wrapText="1"/>
    </xf>
    <xf numFmtId="0" fontId="0" fillId="14" borderId="0" xfId="0" applyFill="1" applyAlignment="1">
      <alignment vertical="center" wrapText="1"/>
    </xf>
    <xf numFmtId="0" fontId="14" fillId="2" borderId="0" xfId="1" applyFill="1"/>
    <xf numFmtId="0" fontId="9" fillId="2" borderId="0" xfId="0" applyFont="1" applyFill="1"/>
    <xf numFmtId="0" fontId="31" fillId="2" borderId="0" xfId="1" applyFont="1" applyFill="1"/>
    <xf numFmtId="0" fontId="32" fillId="6" borderId="31" xfId="1" applyFont="1" applyFill="1" applyBorder="1" applyAlignment="1">
      <alignment horizontal="left" vertical="center" wrapText="1"/>
    </xf>
    <xf numFmtId="0" fontId="34" fillId="2" borderId="0" xfId="0" applyFont="1" applyFill="1"/>
    <xf numFmtId="0" fontId="35" fillId="0" borderId="35" xfId="0" applyFont="1" applyBorder="1" applyAlignment="1">
      <alignment horizontal="left" vertical="center" wrapText="1"/>
    </xf>
    <xf numFmtId="0" fontId="35" fillId="0" borderId="36" xfId="0" applyFont="1" applyBorder="1" applyAlignment="1">
      <alignment horizontal="left" vertical="center" wrapText="1"/>
    </xf>
    <xf numFmtId="0" fontId="36" fillId="0" borderId="39" xfId="0" applyFont="1" applyBorder="1" applyAlignment="1">
      <alignment horizontal="left" vertical="center" wrapText="1"/>
    </xf>
    <xf numFmtId="0" fontId="36"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42" xfId="0" applyFont="1" applyBorder="1" applyAlignment="1">
      <alignment horizontal="left" vertical="center" wrapText="1"/>
    </xf>
    <xf numFmtId="0" fontId="36" fillId="0" borderId="38" xfId="0" applyFont="1" applyBorder="1" applyAlignment="1">
      <alignment horizontal="left" vertical="center" wrapText="1"/>
    </xf>
    <xf numFmtId="0" fontId="36" fillId="0" borderId="42" xfId="0" applyFont="1" applyBorder="1" applyAlignment="1">
      <alignment horizontal="left" vertical="center" wrapText="1"/>
    </xf>
    <xf numFmtId="0" fontId="36" fillId="0" borderId="41" xfId="0" applyFont="1" applyBorder="1" applyAlignment="1">
      <alignment horizontal="left" vertical="center" wrapText="1"/>
    </xf>
    <xf numFmtId="0" fontId="36" fillId="0" borderId="44" xfId="0" applyFont="1" applyBorder="1" applyAlignment="1">
      <alignment horizontal="left" vertical="center" wrapText="1"/>
    </xf>
    <xf numFmtId="0" fontId="37" fillId="0" borderId="45" xfId="0" applyFont="1" applyBorder="1" applyAlignment="1">
      <alignment horizontal="left" vertical="center" wrapText="1"/>
    </xf>
    <xf numFmtId="0" fontId="36" fillId="0" borderId="48" xfId="0" applyFont="1" applyBorder="1" applyAlignment="1">
      <alignment vertical="center" wrapText="1"/>
    </xf>
    <xf numFmtId="0" fontId="36" fillId="0" borderId="49" xfId="0" applyFont="1" applyBorder="1" applyAlignment="1">
      <alignment vertical="center" wrapText="1"/>
    </xf>
    <xf numFmtId="0" fontId="36" fillId="0" borderId="43" xfId="0" applyFont="1" applyBorder="1" applyAlignment="1">
      <alignment vertical="center" wrapText="1"/>
    </xf>
    <xf numFmtId="0" fontId="37" fillId="0" borderId="51" xfId="0" applyFont="1" applyBorder="1" applyAlignment="1">
      <alignment vertical="center" wrapText="1"/>
    </xf>
    <xf numFmtId="0" fontId="36" fillId="0" borderId="52" xfId="0" applyFont="1" applyBorder="1" applyAlignment="1">
      <alignment vertical="center" wrapText="1"/>
    </xf>
    <xf numFmtId="0" fontId="39" fillId="0" borderId="46" xfId="0" applyFont="1" applyBorder="1" applyAlignment="1">
      <alignment vertical="center" wrapText="1"/>
    </xf>
    <xf numFmtId="0" fontId="39" fillId="0" borderId="37" xfId="0" applyFont="1" applyBorder="1" applyAlignment="1">
      <alignment vertical="center" wrapText="1"/>
    </xf>
    <xf numFmtId="0" fontId="35" fillId="0" borderId="46" xfId="0" applyFont="1" applyBorder="1" applyAlignment="1">
      <alignment vertical="center" wrapText="1"/>
    </xf>
    <xf numFmtId="0" fontId="35" fillId="0" borderId="34" xfId="0" applyFont="1" applyBorder="1" applyAlignment="1">
      <alignment vertical="center" wrapText="1"/>
    </xf>
    <xf numFmtId="0" fontId="1" fillId="2" borderId="1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14" fillId="2" borderId="3" xfId="1" applyFill="1" applyBorder="1" applyAlignment="1">
      <alignment horizontal="center" vertical="center"/>
    </xf>
    <xf numFmtId="0" fontId="1"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40" fillId="6" borderId="11" xfId="1"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applyFill="1" applyBorder="1" applyAlignment="1">
      <alignment horizontal="center" vertical="center" wrapText="1"/>
    </xf>
    <xf numFmtId="0" fontId="41" fillId="16" borderId="32" xfId="0" applyFont="1" applyFill="1" applyBorder="1" applyAlignment="1">
      <alignment horizontal="left" vertical="center" wrapText="1"/>
    </xf>
    <xf numFmtId="0" fontId="43" fillId="2" borderId="0" xfId="0" applyFont="1" applyFill="1"/>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wrapText="1"/>
    </xf>
    <xf numFmtId="164" fontId="0" fillId="6" borderId="0" xfId="0" applyNumberFormat="1" applyFill="1"/>
    <xf numFmtId="165" fontId="0" fillId="0" borderId="0" xfId="0" applyNumberFormat="1"/>
    <xf numFmtId="10" fontId="0" fillId="0" borderId="0" xfId="0" applyNumberFormat="1"/>
    <xf numFmtId="4" fontId="0" fillId="0" borderId="0" xfId="0" applyNumberFormat="1"/>
    <xf numFmtId="164" fontId="0" fillId="0" borderId="0" xfId="0" applyNumberFormat="1"/>
    <xf numFmtId="4" fontId="44" fillId="0" borderId="0" xfId="0" applyNumberFormat="1" applyFont="1"/>
    <xf numFmtId="165" fontId="44" fillId="0" borderId="0" xfId="4" applyNumberFormat="1" applyFont="1"/>
    <xf numFmtId="10" fontId="44" fillId="0" borderId="0" xfId="3" applyNumberFormat="1" applyFont="1"/>
    <xf numFmtId="0" fontId="44" fillId="0" borderId="0" xfId="0" applyFont="1"/>
    <xf numFmtId="0" fontId="0" fillId="17" borderId="0" xfId="0" applyFill="1" applyAlignment="1">
      <alignment vertical="center" wrapText="1"/>
    </xf>
    <xf numFmtId="0" fontId="45" fillId="0" borderId="0" xfId="0" applyFont="1" applyAlignment="1">
      <alignment vertical="center" wrapText="1"/>
    </xf>
    <xf numFmtId="0" fontId="45" fillId="0" borderId="0" xfId="0" applyFont="1" applyAlignment="1">
      <alignment vertical="center"/>
    </xf>
    <xf numFmtId="0" fontId="1" fillId="0" borderId="9" xfId="0" applyFont="1" applyBorder="1" applyAlignment="1">
      <alignment vertical="center" wrapText="1"/>
    </xf>
    <xf numFmtId="0" fontId="1" fillId="0" borderId="3" xfId="0" applyFont="1" applyBorder="1" applyAlignment="1">
      <alignment vertical="center" wrapText="1"/>
    </xf>
    <xf numFmtId="0" fontId="20" fillId="2" borderId="0" xfId="0" applyFont="1" applyFill="1"/>
    <xf numFmtId="0" fontId="1" fillId="19" borderId="11" xfId="0" applyFont="1" applyFill="1" applyBorder="1" applyAlignment="1">
      <alignment vertical="center" textRotation="90" wrapText="1"/>
    </xf>
    <xf numFmtId="0" fontId="1" fillId="19" borderId="12" xfId="0" applyFont="1" applyFill="1" applyBorder="1" applyAlignment="1">
      <alignment vertical="center" textRotation="90" wrapText="1"/>
    </xf>
    <xf numFmtId="0" fontId="0" fillId="5" borderId="23" xfId="0" quotePrefix="1" applyFill="1" applyBorder="1" applyAlignment="1">
      <alignment horizontal="center"/>
    </xf>
    <xf numFmtId="0" fontId="21" fillId="4" borderId="11" xfId="0" applyFont="1" applyFill="1" applyBorder="1" applyAlignment="1">
      <alignment vertical="center" wrapText="1"/>
    </xf>
    <xf numFmtId="0" fontId="22" fillId="4" borderId="11" xfId="0" applyFont="1" applyFill="1" applyBorder="1" applyAlignment="1">
      <alignment horizontal="right" vertical="center" wrapText="1"/>
    </xf>
    <xf numFmtId="0" fontId="0" fillId="20" borderId="23" xfId="0" applyFill="1" applyBorder="1" applyAlignment="1">
      <alignment horizontal="center"/>
    </xf>
    <xf numFmtId="0" fontId="0" fillId="5" borderId="0" xfId="0" applyFill="1"/>
    <xf numFmtId="0" fontId="21" fillId="20" borderId="11" xfId="0" applyFont="1" applyFill="1" applyBorder="1" applyAlignment="1">
      <alignment vertical="center" wrapText="1"/>
    </xf>
    <xf numFmtId="0" fontId="22" fillId="20" borderId="11" xfId="0" applyFont="1" applyFill="1" applyBorder="1" applyAlignment="1">
      <alignment horizontal="right" vertical="center" wrapText="1"/>
    </xf>
    <xf numFmtId="1" fontId="20" fillId="6" borderId="26" xfId="0" applyNumberFormat="1" applyFont="1" applyFill="1" applyBorder="1" applyAlignment="1">
      <alignment horizontal="center" wrapText="1"/>
    </xf>
    <xf numFmtId="0" fontId="0" fillId="0" borderId="25" xfId="0" applyBorder="1" applyAlignment="1">
      <alignment horizontal="left" wrapText="1"/>
    </xf>
    <xf numFmtId="0" fontId="0" fillId="0" borderId="0" xfId="0" applyBorder="1" applyAlignment="1">
      <alignment horizontal="left" wrapText="1"/>
    </xf>
    <xf numFmtId="0" fontId="15" fillId="0" borderId="0" xfId="0" applyFont="1" applyAlignment="1">
      <alignment horizontal="left" vertical="top" wrapText="1"/>
    </xf>
    <xf numFmtId="0" fontId="14" fillId="5" borderId="22" xfId="1" applyFill="1" applyBorder="1" applyAlignment="1">
      <alignment horizontal="left"/>
    </xf>
    <xf numFmtId="0" fontId="14" fillId="5" borderId="21" xfId="1" applyFill="1" applyBorder="1" applyAlignment="1">
      <alignment horizontal="left"/>
    </xf>
    <xf numFmtId="0" fontId="14" fillId="5" borderId="20" xfId="1" applyFill="1" applyBorder="1" applyAlignment="1">
      <alignment horizontal="left"/>
    </xf>
    <xf numFmtId="0" fontId="14" fillId="5" borderId="19" xfId="1" applyFill="1" applyBorder="1" applyAlignment="1">
      <alignment horizontal="left"/>
    </xf>
    <xf numFmtId="0" fontId="14" fillId="5" borderId="18" xfId="1" applyFill="1" applyBorder="1" applyAlignment="1">
      <alignment horizontal="left"/>
    </xf>
    <xf numFmtId="0" fontId="14" fillId="5" borderId="17" xfId="1" applyFill="1" applyBorder="1" applyAlignment="1">
      <alignment horizontal="left"/>
    </xf>
    <xf numFmtId="0" fontId="0" fillId="14" borderId="0" xfId="0" applyFill="1" applyAlignment="1">
      <alignment horizontal="left" vertical="top" wrapText="1"/>
    </xf>
    <xf numFmtId="0" fontId="0" fillId="0" borderId="0" xfId="0" applyFill="1" applyAlignment="1">
      <alignment horizontal="left" wrapText="1"/>
    </xf>
    <xf numFmtId="0" fontId="1" fillId="0" borderId="0" xfId="0" applyFont="1" applyAlignment="1">
      <alignment horizontal="left" wrapText="1"/>
    </xf>
    <xf numFmtId="0" fontId="48" fillId="0" borderId="26" xfId="0" applyFont="1" applyFill="1" applyBorder="1" applyAlignment="1">
      <alignment horizontal="left" wrapText="1"/>
    </xf>
    <xf numFmtId="0" fontId="48" fillId="0" borderId="60" xfId="0" applyFont="1" applyFill="1" applyBorder="1" applyAlignment="1">
      <alignment horizontal="left" wrapText="1"/>
    </xf>
    <xf numFmtId="0" fontId="0" fillId="14" borderId="16" xfId="0" applyFill="1" applyBorder="1" applyAlignment="1">
      <alignment horizontal="left"/>
    </xf>
    <xf numFmtId="0" fontId="0" fillId="14" borderId="15" xfId="0" applyFill="1" applyBorder="1" applyAlignment="1">
      <alignment horizontal="left"/>
    </xf>
    <xf numFmtId="0" fontId="0" fillId="14" borderId="14" xfId="0" applyFill="1" applyBorder="1" applyAlignment="1">
      <alignment horizontal="left"/>
    </xf>
    <xf numFmtId="0" fontId="2" fillId="0" borderId="0" xfId="0" applyFont="1" applyAlignment="1">
      <alignment horizontal="left" wrapText="1"/>
    </xf>
    <xf numFmtId="0" fontId="0" fillId="14" borderId="53" xfId="0" quotePrefix="1" applyFill="1" applyBorder="1" applyAlignment="1">
      <alignment horizontal="left" vertical="top" wrapText="1"/>
    </xf>
    <xf numFmtId="0" fontId="0" fillId="14" borderId="54" xfId="0" quotePrefix="1" applyFill="1" applyBorder="1" applyAlignment="1">
      <alignment horizontal="left" vertical="top" wrapText="1"/>
    </xf>
    <xf numFmtId="0" fontId="0" fillId="14" borderId="55" xfId="0" quotePrefix="1" applyFill="1" applyBorder="1" applyAlignment="1">
      <alignment horizontal="left" vertical="top" wrapText="1"/>
    </xf>
    <xf numFmtId="0" fontId="0" fillId="14" borderId="56" xfId="0" quotePrefix="1" applyFill="1" applyBorder="1" applyAlignment="1">
      <alignment horizontal="left" vertical="top" wrapText="1"/>
    </xf>
    <xf numFmtId="0" fontId="0" fillId="14" borderId="0" xfId="0" quotePrefix="1" applyFill="1" applyBorder="1" applyAlignment="1">
      <alignment horizontal="left" vertical="top" wrapText="1"/>
    </xf>
    <xf numFmtId="0" fontId="0" fillId="14" borderId="57" xfId="0" quotePrefix="1" applyFill="1" applyBorder="1" applyAlignment="1">
      <alignment horizontal="left" vertical="top" wrapText="1"/>
    </xf>
    <xf numFmtId="0" fontId="0" fillId="14" borderId="58" xfId="0" quotePrefix="1" applyFill="1" applyBorder="1" applyAlignment="1">
      <alignment horizontal="left" vertical="top" wrapText="1"/>
    </xf>
    <xf numFmtId="0" fontId="0" fillId="14" borderId="59" xfId="0" quotePrefix="1" applyFill="1" applyBorder="1" applyAlignment="1">
      <alignment horizontal="left" vertical="top" wrapText="1"/>
    </xf>
    <xf numFmtId="0" fontId="0" fillId="14" borderId="40" xfId="0" quotePrefix="1" applyFill="1" applyBorder="1" applyAlignment="1">
      <alignment horizontal="left" vertical="top" wrapText="1"/>
    </xf>
    <xf numFmtId="0" fontId="0" fillId="14" borderId="53" xfId="0" applyFill="1" applyBorder="1" applyAlignment="1">
      <alignment horizontal="left" vertical="top" wrapText="1"/>
    </xf>
    <xf numFmtId="0" fontId="0" fillId="14" borderId="54" xfId="0" applyFill="1" applyBorder="1" applyAlignment="1">
      <alignment horizontal="left" vertical="top" wrapText="1"/>
    </xf>
    <xf numFmtId="0" fontId="0" fillId="14" borderId="55" xfId="0" applyFill="1" applyBorder="1" applyAlignment="1">
      <alignment horizontal="left" vertical="top" wrapText="1"/>
    </xf>
    <xf numFmtId="0" fontId="0" fillId="14" borderId="56" xfId="0" applyFill="1" applyBorder="1" applyAlignment="1">
      <alignment horizontal="left" vertical="top" wrapText="1"/>
    </xf>
    <xf numFmtId="0" fontId="0" fillId="14" borderId="0" xfId="0" applyFill="1" applyBorder="1" applyAlignment="1">
      <alignment horizontal="left" vertical="top" wrapText="1"/>
    </xf>
    <xf numFmtId="0" fontId="0" fillId="14" borderId="57" xfId="0" applyFill="1" applyBorder="1" applyAlignment="1">
      <alignment horizontal="left" vertical="top" wrapText="1"/>
    </xf>
    <xf numFmtId="0" fontId="0" fillId="14" borderId="58" xfId="0" applyFill="1" applyBorder="1" applyAlignment="1">
      <alignment horizontal="left" vertical="top" wrapText="1"/>
    </xf>
    <xf numFmtId="0" fontId="0" fillId="14" borderId="59" xfId="0" applyFill="1" applyBorder="1" applyAlignment="1">
      <alignment horizontal="left" vertical="top" wrapText="1"/>
    </xf>
    <xf numFmtId="0" fontId="0" fillId="14" borderId="40" xfId="0" applyFill="1" applyBorder="1" applyAlignment="1">
      <alignment horizontal="left" vertical="top"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0" fillId="6" borderId="12" xfId="1" applyFont="1" applyFill="1" applyBorder="1" applyAlignment="1">
      <alignment horizontal="center" vertical="center" wrapText="1"/>
    </xf>
    <xf numFmtId="0" fontId="40" fillId="6" borderId="13" xfId="1"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5" xfId="0" applyFont="1" applyFill="1" applyBorder="1" applyAlignment="1">
      <alignment horizontal="center" vertical="center"/>
    </xf>
    <xf numFmtId="0" fontId="1" fillId="19" borderId="48" xfId="0" applyFont="1" applyFill="1" applyBorder="1" applyAlignment="1">
      <alignment horizontal="center" vertical="center" textRotation="90" wrapText="1"/>
    </xf>
    <xf numFmtId="0" fontId="1" fillId="19" borderId="50" xfId="0" applyFont="1" applyFill="1" applyBorder="1" applyAlignment="1">
      <alignment horizontal="center" vertical="center" textRotation="90" wrapText="1"/>
    </xf>
    <xf numFmtId="0" fontId="0" fillId="2" borderId="33" xfId="0" applyFont="1" applyFill="1" applyBorder="1" applyAlignment="1">
      <alignment horizontal="center" vertical="center"/>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47" xfId="0"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3" xfId="0" applyFont="1" applyFill="1" applyBorder="1" applyAlignment="1">
      <alignment horizontal="center" vertical="center"/>
    </xf>
    <xf numFmtId="0" fontId="40" fillId="6" borderId="47" xfId="1"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50"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47" xfId="0" applyFont="1" applyFill="1" applyBorder="1" applyAlignment="1">
      <alignment horizontal="center" vertical="center" wrapText="1"/>
    </xf>
    <xf numFmtId="0" fontId="1" fillId="4" borderId="3" xfId="0" applyFont="1" applyFill="1" applyBorder="1" applyAlignment="1">
      <alignment horizontal="center"/>
    </xf>
    <xf numFmtId="0" fontId="1" fillId="4" borderId="2" xfId="0" applyFont="1" applyFill="1" applyBorder="1" applyAlignment="1">
      <alignment horizontal="center" vertical="center"/>
    </xf>
    <xf numFmtId="0" fontId="1" fillId="4" borderId="4" xfId="0" applyFont="1" applyFill="1" applyBorder="1" applyAlignment="1">
      <alignment horizontal="center" vertical="center"/>
    </xf>
    <xf numFmtId="0" fontId="8" fillId="7" borderId="1" xfId="0" applyFont="1" applyFill="1" applyBorder="1" applyAlignment="1">
      <alignment horizontal="center"/>
    </xf>
    <xf numFmtId="0" fontId="8" fillId="7" borderId="8" xfId="0" applyFont="1" applyFill="1" applyBorder="1" applyAlignment="1">
      <alignment horizontal="left"/>
    </xf>
    <xf numFmtId="0" fontId="8" fillId="7" borderId="7" xfId="0" applyFont="1" applyFill="1" applyBorder="1" applyAlignment="1">
      <alignment horizontal="left"/>
    </xf>
    <xf numFmtId="0" fontId="8" fillId="7" borderId="6" xfId="0" applyFont="1" applyFill="1" applyBorder="1" applyAlignment="1">
      <alignment horizontal="left"/>
    </xf>
    <xf numFmtId="0" fontId="8" fillId="7" borderId="1" xfId="0" applyFont="1" applyFill="1" applyBorder="1" applyAlignment="1">
      <alignment horizontal="left"/>
    </xf>
    <xf numFmtId="0" fontId="8" fillId="12" borderId="1" xfId="0" applyFont="1" applyFill="1" applyBorder="1"/>
    <xf numFmtId="0" fontId="8" fillId="12" borderId="8" xfId="0" applyFont="1" applyFill="1" applyBorder="1" applyAlignment="1">
      <alignment horizontal="left"/>
    </xf>
    <xf numFmtId="0" fontId="8" fillId="12" borderId="7" xfId="0" applyFont="1" applyFill="1" applyBorder="1" applyAlignment="1">
      <alignment horizontal="left"/>
    </xf>
    <xf numFmtId="0" fontId="8" fillId="12" borderId="6" xfId="0" applyFont="1" applyFill="1" applyBorder="1" applyAlignment="1">
      <alignment horizontal="left"/>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vertical="center" wrapText="1"/>
    </xf>
    <xf numFmtId="0" fontId="26" fillId="0" borderId="0" xfId="0" applyFont="1" applyFill="1" applyAlignment="1">
      <alignment horizontal="left" vertical="center"/>
    </xf>
    <xf numFmtId="0" fontId="26" fillId="0" borderId="0" xfId="0" applyFont="1" applyFill="1" applyAlignment="1">
      <alignment horizontal="center" vertical="center"/>
    </xf>
    <xf numFmtId="0" fontId="26" fillId="0" borderId="0" xfId="0" applyFont="1" applyAlignment="1">
      <alignment horizontal="left" vertical="center"/>
    </xf>
    <xf numFmtId="0" fontId="26" fillId="0" borderId="0" xfId="0" applyFont="1" applyAlignment="1">
      <alignment horizontal="center" vertical="center"/>
    </xf>
    <xf numFmtId="0" fontId="46" fillId="18" borderId="12" xfId="0" applyFont="1" applyFill="1" applyBorder="1" applyAlignment="1">
      <alignment horizontal="center" vertical="center" wrapText="1"/>
    </xf>
    <xf numFmtId="0" fontId="46" fillId="18" borderId="47" xfId="0" applyFont="1" applyFill="1" applyBorder="1" applyAlignment="1">
      <alignment horizontal="center" vertical="center" wrapText="1"/>
    </xf>
    <xf numFmtId="0" fontId="46" fillId="18" borderId="13" xfId="0" applyFont="1" applyFill="1" applyBorder="1" applyAlignment="1">
      <alignment horizontal="center" vertical="center" wrapText="1"/>
    </xf>
    <xf numFmtId="0" fontId="50" fillId="16" borderId="0" xfId="0" applyFont="1" applyFill="1"/>
    <xf numFmtId="0" fontId="50" fillId="0" borderId="0" xfId="0" applyFont="1" applyFill="1"/>
    <xf numFmtId="0" fontId="0" fillId="0" borderId="0" xfId="0" applyFill="1" applyAlignment="1">
      <alignment horizontal="center" wrapText="1"/>
    </xf>
    <xf numFmtId="0" fontId="0" fillId="0" borderId="0" xfId="0" applyFill="1" applyBorder="1" applyAlignment="1">
      <alignment horizontal="center" wrapText="1"/>
    </xf>
    <xf numFmtId="0" fontId="0" fillId="0" borderId="0" xfId="0" applyAlignment="1">
      <alignment horizontal="left" wrapText="1"/>
    </xf>
    <xf numFmtId="0" fontId="3" fillId="0" borderId="0" xfId="0" applyFont="1" applyAlignment="1">
      <alignment horizontal="left" wrapText="1"/>
    </xf>
  </cellXfs>
  <cellStyles count="5">
    <cellStyle name="Currency 2" xfId="4" xr:uid="{1CA8B668-D1FC-47FC-A4FD-A3F3556E2194}"/>
    <cellStyle name="Hyperlink" xfId="1" builtinId="8"/>
    <cellStyle name="Normal" xfId="0" builtinId="0"/>
    <cellStyle name="Normal 3" xfId="2" xr:uid="{90011E92-8254-4DAC-A12B-458ED80333E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_rels/drawing2.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_rels/drawing3.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_rels/drawing4.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_rels/drawing5.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_rels/drawing6.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_rels/drawing7.xml.rels><?xml version="1.0" encoding="UTF-8" standalone="yes"?>
<Relationships xmlns="http://schemas.openxmlformats.org/package/2006/relationships"><Relationship Id="rId1" Type="http://schemas.openxmlformats.org/officeDocument/2006/relationships/hyperlink" Target="#'AOA Inventory (Proposed)'!A1"/></Relationships>
</file>

<file path=xl/drawings/drawing1.xml><?xml version="1.0" encoding="utf-8"?>
<xdr:wsDr xmlns:xdr="http://schemas.openxmlformats.org/drawingml/2006/spreadsheetDrawing" xmlns:a="http://schemas.openxmlformats.org/drawingml/2006/main">
  <xdr:twoCellAnchor>
    <xdr:from>
      <xdr:col>3</xdr:col>
      <xdr:colOff>1430867</xdr:colOff>
      <xdr:row>1</xdr:row>
      <xdr:rowOff>16933</xdr:rowOff>
    </xdr:from>
    <xdr:to>
      <xdr:col>4</xdr:col>
      <xdr:colOff>1642534</xdr:colOff>
      <xdr:row>4</xdr:row>
      <xdr:rowOff>8466</xdr:rowOff>
    </xdr:to>
    <xdr:sp macro="" textlink="">
      <xdr:nvSpPr>
        <xdr:cNvPr id="2" name="Rectangle: Single Corner Snipped 1">
          <a:hlinkClick xmlns:r="http://schemas.openxmlformats.org/officeDocument/2006/relationships" r:id="rId1"/>
          <a:extLst>
            <a:ext uri="{FF2B5EF4-FFF2-40B4-BE49-F238E27FC236}">
              <a16:creationId xmlns:a16="http://schemas.microsoft.com/office/drawing/2014/main" id="{3188EC17-0BA7-49E3-AD94-5ECAEB4962D8}"/>
            </a:ext>
          </a:extLst>
        </xdr:cNvPr>
        <xdr:cNvSpPr/>
      </xdr:nvSpPr>
      <xdr:spPr>
        <a:xfrm>
          <a:off x="5571067" y="203200"/>
          <a:ext cx="1862667" cy="55033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973667</xdr:colOff>
      <xdr:row>1</xdr:row>
      <xdr:rowOff>42332</xdr:rowOff>
    </xdr:from>
    <xdr:to>
      <xdr:col>5</xdr:col>
      <xdr:colOff>2836334</xdr:colOff>
      <xdr:row>4</xdr:row>
      <xdr:rowOff>26245</xdr:rowOff>
    </xdr:to>
    <xdr:sp macro="" textlink="">
      <xdr:nvSpPr>
        <xdr:cNvPr id="2" name="Rectangle: Single Corner Snipped 1">
          <a:hlinkClick xmlns:r="http://schemas.openxmlformats.org/officeDocument/2006/relationships" r:id="rId1"/>
          <a:extLst>
            <a:ext uri="{FF2B5EF4-FFF2-40B4-BE49-F238E27FC236}">
              <a16:creationId xmlns:a16="http://schemas.microsoft.com/office/drawing/2014/main" id="{C3779277-F551-4DE9-AFA5-80C5DFEEB08F}"/>
            </a:ext>
          </a:extLst>
        </xdr:cNvPr>
        <xdr:cNvSpPr/>
      </xdr:nvSpPr>
      <xdr:spPr>
        <a:xfrm>
          <a:off x="8415867" y="228599"/>
          <a:ext cx="1862667" cy="54271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1439334</xdr:colOff>
      <xdr:row>1</xdr:row>
      <xdr:rowOff>50799</xdr:rowOff>
    </xdr:from>
    <xdr:to>
      <xdr:col>5</xdr:col>
      <xdr:colOff>1</xdr:colOff>
      <xdr:row>4</xdr:row>
      <xdr:rowOff>42332</xdr:rowOff>
    </xdr:to>
    <xdr:sp macro="" textlink="">
      <xdr:nvSpPr>
        <xdr:cNvPr id="2" name="Rectangle: Single Corner Snipped 1">
          <a:hlinkClick xmlns:r="http://schemas.openxmlformats.org/officeDocument/2006/relationships" r:id="rId1"/>
          <a:extLst>
            <a:ext uri="{FF2B5EF4-FFF2-40B4-BE49-F238E27FC236}">
              <a16:creationId xmlns:a16="http://schemas.microsoft.com/office/drawing/2014/main" id="{FC352207-A16A-49EE-A92A-C8EF132ED635}"/>
            </a:ext>
          </a:extLst>
        </xdr:cNvPr>
        <xdr:cNvSpPr/>
      </xdr:nvSpPr>
      <xdr:spPr>
        <a:xfrm>
          <a:off x="5579534" y="237066"/>
          <a:ext cx="1862667" cy="55033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956734</xdr:colOff>
      <xdr:row>1</xdr:row>
      <xdr:rowOff>42333</xdr:rowOff>
    </xdr:from>
    <xdr:to>
      <xdr:col>3</xdr:col>
      <xdr:colOff>2819401</xdr:colOff>
      <xdr:row>4</xdr:row>
      <xdr:rowOff>33866</xdr:rowOff>
    </xdr:to>
    <xdr:sp macro="" textlink="">
      <xdr:nvSpPr>
        <xdr:cNvPr id="3" name="Rectangle: Single Corner Snipped 2">
          <a:hlinkClick xmlns:r="http://schemas.openxmlformats.org/officeDocument/2006/relationships" r:id="rId1"/>
          <a:extLst>
            <a:ext uri="{FF2B5EF4-FFF2-40B4-BE49-F238E27FC236}">
              <a16:creationId xmlns:a16="http://schemas.microsoft.com/office/drawing/2014/main" id="{BAF25EC7-1C4A-4956-A7A1-51AAFEDE6193}"/>
            </a:ext>
          </a:extLst>
        </xdr:cNvPr>
        <xdr:cNvSpPr/>
      </xdr:nvSpPr>
      <xdr:spPr>
        <a:xfrm>
          <a:off x="5096934" y="228600"/>
          <a:ext cx="1862667" cy="55033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1447800</xdr:colOff>
      <xdr:row>1</xdr:row>
      <xdr:rowOff>0</xdr:rowOff>
    </xdr:from>
    <xdr:to>
      <xdr:col>5</xdr:col>
      <xdr:colOff>8467</xdr:colOff>
      <xdr:row>3</xdr:row>
      <xdr:rowOff>177800</xdr:rowOff>
    </xdr:to>
    <xdr:sp macro="" textlink="">
      <xdr:nvSpPr>
        <xdr:cNvPr id="2" name="Rectangle: Single Corner Snipped 1">
          <a:hlinkClick xmlns:r="http://schemas.openxmlformats.org/officeDocument/2006/relationships" r:id="rId1"/>
          <a:extLst>
            <a:ext uri="{FF2B5EF4-FFF2-40B4-BE49-F238E27FC236}">
              <a16:creationId xmlns:a16="http://schemas.microsoft.com/office/drawing/2014/main" id="{1E996881-E4E1-43F0-8E5C-32CF44EB8FC9}"/>
            </a:ext>
          </a:extLst>
        </xdr:cNvPr>
        <xdr:cNvSpPr/>
      </xdr:nvSpPr>
      <xdr:spPr>
        <a:xfrm>
          <a:off x="5588000" y="186267"/>
          <a:ext cx="1862667" cy="55033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965201</xdr:colOff>
      <xdr:row>1</xdr:row>
      <xdr:rowOff>16933</xdr:rowOff>
    </xdr:from>
    <xdr:to>
      <xdr:col>4</xdr:col>
      <xdr:colOff>1</xdr:colOff>
      <xdr:row>4</xdr:row>
      <xdr:rowOff>8466</xdr:rowOff>
    </xdr:to>
    <xdr:sp macro="" textlink="">
      <xdr:nvSpPr>
        <xdr:cNvPr id="2" name="Rectangle: Single Corner Snipped 1">
          <a:hlinkClick xmlns:r="http://schemas.openxmlformats.org/officeDocument/2006/relationships" r:id="rId1"/>
          <a:extLst>
            <a:ext uri="{FF2B5EF4-FFF2-40B4-BE49-F238E27FC236}">
              <a16:creationId xmlns:a16="http://schemas.microsoft.com/office/drawing/2014/main" id="{012BCAF2-7709-4C58-A7FC-6BB863180B1E}"/>
            </a:ext>
          </a:extLst>
        </xdr:cNvPr>
        <xdr:cNvSpPr/>
      </xdr:nvSpPr>
      <xdr:spPr>
        <a:xfrm>
          <a:off x="5105401" y="203200"/>
          <a:ext cx="1862667" cy="55033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982134</xdr:colOff>
      <xdr:row>1</xdr:row>
      <xdr:rowOff>25400</xdr:rowOff>
    </xdr:from>
    <xdr:to>
      <xdr:col>4</xdr:col>
      <xdr:colOff>16934</xdr:colOff>
      <xdr:row>4</xdr:row>
      <xdr:rowOff>16933</xdr:rowOff>
    </xdr:to>
    <xdr:sp macro="" textlink="">
      <xdr:nvSpPr>
        <xdr:cNvPr id="2" name="Rectangle: Single Corner Snipped 1">
          <a:hlinkClick xmlns:r="http://schemas.openxmlformats.org/officeDocument/2006/relationships" r:id="rId1"/>
          <a:extLst>
            <a:ext uri="{FF2B5EF4-FFF2-40B4-BE49-F238E27FC236}">
              <a16:creationId xmlns:a16="http://schemas.microsoft.com/office/drawing/2014/main" id="{A144195E-05A4-440E-AF6C-D0FEA8A1BDB2}"/>
            </a:ext>
          </a:extLst>
        </xdr:cNvPr>
        <xdr:cNvSpPr/>
      </xdr:nvSpPr>
      <xdr:spPr>
        <a:xfrm>
          <a:off x="5122334" y="211667"/>
          <a:ext cx="1862667" cy="550333"/>
        </a:xfrm>
        <a:prstGeom prst="snip1Rect">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sv-SE" sz="1100">
              <a:solidFill>
                <a:schemeClr val="bg1">
                  <a:lumMod val="65000"/>
                </a:schemeClr>
              </a:solidFill>
            </a:rPr>
            <a:t>Go</a:t>
          </a:r>
          <a:r>
            <a:rPr lang="sv-SE" sz="1100" baseline="0">
              <a:solidFill>
                <a:schemeClr val="bg1">
                  <a:lumMod val="65000"/>
                </a:schemeClr>
              </a:solidFill>
            </a:rPr>
            <a:t> back to Climate Solutions Investment Report </a:t>
          </a:r>
          <a:endParaRPr lang="sv-SE" sz="1100">
            <a:solidFill>
              <a:schemeClr val="bg1">
                <a:lumMod val="6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265C8-1897-4D29-A16F-F752F4CE506A}">
  <sheetPr>
    <tabColor theme="5"/>
  </sheetPr>
  <dimension ref="A1:R62"/>
  <sheetViews>
    <sheetView showGridLines="0" tabSelected="1" zoomScale="60" zoomScaleNormal="60" workbookViewId="0">
      <selection activeCell="D13" sqref="D13"/>
    </sheetView>
  </sheetViews>
  <sheetFormatPr defaultRowHeight="14.4" x14ac:dyDescent="0.3"/>
  <cols>
    <col min="1" max="1" width="3.21875" style="81" customWidth="1"/>
    <col min="2" max="2" width="48.5546875" customWidth="1"/>
    <col min="3" max="10" width="25.77734375" style="50" customWidth="1"/>
    <col min="11" max="11" width="24.88671875" customWidth="1"/>
    <col min="12" max="12" width="17" bestFit="1" customWidth="1"/>
    <col min="13" max="13" width="28.44140625" customWidth="1"/>
    <col min="14" max="14" width="3.88671875" customWidth="1"/>
    <col min="15" max="15" width="18.21875" bestFit="1" customWidth="1"/>
    <col min="16" max="17" width="20.77734375" customWidth="1"/>
  </cols>
  <sheetData>
    <row r="1" spans="2:18" ht="23.4" customHeight="1" x14ac:dyDescent="0.35">
      <c r="H1" s="70"/>
      <c r="K1" s="69"/>
    </row>
    <row r="2" spans="2:18" ht="36" customHeight="1" x14ac:dyDescent="0.7">
      <c r="B2" s="258" t="s">
        <v>3728</v>
      </c>
      <c r="C2" s="68"/>
      <c r="D2" s="78"/>
      <c r="E2" s="78"/>
      <c r="F2" s="78"/>
      <c r="G2" s="78"/>
      <c r="H2" s="78"/>
      <c r="I2" s="78"/>
      <c r="J2" s="78"/>
      <c r="K2" s="78"/>
      <c r="L2" s="78"/>
      <c r="M2" s="78"/>
    </row>
    <row r="3" spans="2:18" s="81" customFormat="1" ht="11.4" customHeight="1" thickBot="1" x14ac:dyDescent="0.75">
      <c r="B3" s="259"/>
      <c r="C3" s="260"/>
      <c r="D3" s="261"/>
      <c r="E3" s="261"/>
      <c r="F3" s="261"/>
      <c r="G3" s="261"/>
      <c r="H3" s="261"/>
      <c r="I3" s="261"/>
      <c r="J3" s="261"/>
      <c r="K3" s="261"/>
      <c r="L3" s="261"/>
      <c r="M3" s="261"/>
    </row>
    <row r="4" spans="2:18" ht="25.95" customHeight="1" thickBot="1" x14ac:dyDescent="0.35">
      <c r="B4" s="157" t="s">
        <v>1818</v>
      </c>
      <c r="C4" s="158"/>
      <c r="D4" s="99"/>
      <c r="E4" s="161" t="s">
        <v>1820</v>
      </c>
      <c r="F4" s="162"/>
      <c r="G4" s="99"/>
      <c r="H4" s="99"/>
      <c r="I4" s="99"/>
      <c r="J4" s="99"/>
      <c r="K4" s="99"/>
      <c r="L4" s="99"/>
      <c r="M4" s="99"/>
    </row>
    <row r="5" spans="2:18" ht="27" customHeight="1" thickBot="1" x14ac:dyDescent="0.35">
      <c r="B5" s="157" t="s">
        <v>1819</v>
      </c>
      <c r="C5" s="158"/>
      <c r="D5" s="99"/>
      <c r="E5" s="161" t="s">
        <v>1821</v>
      </c>
      <c r="F5" s="162" t="s">
        <v>1822</v>
      </c>
      <c r="G5" s="99"/>
      <c r="H5" s="99"/>
      <c r="I5" s="99"/>
      <c r="J5" s="99"/>
      <c r="K5" s="99"/>
      <c r="L5" s="99"/>
      <c r="M5" s="99"/>
    </row>
    <row r="6" spans="2:18" ht="14.4" customHeight="1" x14ac:dyDescent="0.3">
      <c r="B6" s="79"/>
      <c r="H6" s="67"/>
    </row>
    <row r="7" spans="2:18" ht="93" customHeight="1" x14ac:dyDescent="0.3">
      <c r="B7" s="135" t="s">
        <v>2662</v>
      </c>
      <c r="C7" s="98" t="s">
        <v>3727</v>
      </c>
      <c r="D7" s="66" t="s">
        <v>3726</v>
      </c>
      <c r="E7" s="66" t="s">
        <v>3723</v>
      </c>
      <c r="F7" s="66" t="s">
        <v>3725</v>
      </c>
      <c r="G7" s="66" t="s">
        <v>3724</v>
      </c>
      <c r="H7" s="66" t="s">
        <v>841</v>
      </c>
      <c r="I7" s="66" t="s">
        <v>1814</v>
      </c>
      <c r="J7" s="66" t="s">
        <v>1817</v>
      </c>
      <c r="K7" s="66" t="s">
        <v>843</v>
      </c>
      <c r="L7" s="66" t="s">
        <v>1815</v>
      </c>
      <c r="M7" s="66" t="s">
        <v>2672</v>
      </c>
    </row>
    <row r="8" spans="2:18" ht="40.5" customHeight="1" x14ac:dyDescent="0.3">
      <c r="B8" s="103" t="s">
        <v>23</v>
      </c>
      <c r="C8" s="156"/>
      <c r="D8" s="156"/>
      <c r="E8" s="156"/>
      <c r="F8" s="156"/>
      <c r="G8" s="156"/>
      <c r="H8" s="54"/>
      <c r="I8" s="97" t="s">
        <v>184</v>
      </c>
      <c r="J8" s="54"/>
      <c r="K8" s="97" t="s">
        <v>184</v>
      </c>
      <c r="L8" s="97" t="s">
        <v>184</v>
      </c>
      <c r="M8" s="156"/>
      <c r="O8" s="1" t="s">
        <v>840</v>
      </c>
    </row>
    <row r="9" spans="2:18" ht="40.5" customHeight="1" x14ac:dyDescent="0.3">
      <c r="B9" s="103" t="s">
        <v>880</v>
      </c>
      <c r="C9" s="156"/>
      <c r="D9" s="156"/>
      <c r="E9" s="156"/>
      <c r="F9" s="156"/>
      <c r="G9" s="156"/>
      <c r="H9" s="54"/>
      <c r="I9" s="97" t="s">
        <v>184</v>
      </c>
      <c r="J9" s="54"/>
      <c r="K9" s="97" t="s">
        <v>184</v>
      </c>
      <c r="L9" s="97" t="s">
        <v>184</v>
      </c>
      <c r="M9" s="156"/>
      <c r="O9" s="53"/>
      <c r="P9" s="164" t="s">
        <v>839</v>
      </c>
      <c r="Q9" s="165"/>
      <c r="R9" s="165"/>
    </row>
    <row r="10" spans="2:18" ht="40.5" customHeight="1" x14ac:dyDescent="0.3">
      <c r="B10" s="103" t="s">
        <v>1828</v>
      </c>
      <c r="C10" s="156"/>
      <c r="D10" s="156"/>
      <c r="E10" s="156"/>
      <c r="F10" s="156"/>
      <c r="G10" s="156"/>
      <c r="H10" s="54"/>
      <c r="I10" s="97" t="s">
        <v>184</v>
      </c>
      <c r="J10" s="54"/>
      <c r="K10" s="54"/>
      <c r="L10" s="54"/>
      <c r="M10" s="156"/>
      <c r="O10" s="159"/>
      <c r="P10" s="164" t="s">
        <v>838</v>
      </c>
      <c r="Q10" s="262"/>
      <c r="R10" s="262"/>
    </row>
    <row r="11" spans="2:18" ht="40.5" customHeight="1" x14ac:dyDescent="0.3">
      <c r="B11" s="103" t="s">
        <v>881</v>
      </c>
      <c r="C11" s="156"/>
      <c r="D11" s="156"/>
      <c r="E11" s="156"/>
      <c r="F11" s="156"/>
      <c r="G11" s="156"/>
      <c r="H11" s="54"/>
      <c r="I11" s="97" t="s">
        <v>184</v>
      </c>
      <c r="J11" s="97" t="s">
        <v>184</v>
      </c>
      <c r="K11" s="97" t="s">
        <v>184</v>
      </c>
      <c r="L11" s="97" t="s">
        <v>184</v>
      </c>
      <c r="M11" s="156"/>
      <c r="O11" s="61"/>
      <c r="P11" t="s">
        <v>2673</v>
      </c>
    </row>
    <row r="12" spans="2:18" ht="40.5" customHeight="1" x14ac:dyDescent="0.3">
      <c r="B12" s="103" t="s">
        <v>1832</v>
      </c>
      <c r="C12" s="156"/>
      <c r="D12" s="156"/>
      <c r="E12" s="156"/>
      <c r="F12" s="156"/>
      <c r="G12" s="156"/>
      <c r="H12" s="54"/>
      <c r="I12" s="97" t="s">
        <v>184</v>
      </c>
      <c r="J12" s="97" t="s">
        <v>184</v>
      </c>
      <c r="K12" s="54"/>
      <c r="L12" s="54"/>
      <c r="M12" s="156"/>
      <c r="O12" s="160"/>
      <c r="P12" s="263" t="s">
        <v>3729</v>
      </c>
      <c r="Q12" s="263"/>
      <c r="R12" s="263"/>
    </row>
    <row r="13" spans="2:18" ht="40.5" customHeight="1" x14ac:dyDescent="0.3">
      <c r="B13" s="103" t="s">
        <v>26</v>
      </c>
      <c r="C13" s="156"/>
      <c r="D13" s="156"/>
      <c r="E13" s="156"/>
      <c r="F13" s="156"/>
      <c r="G13" s="156"/>
      <c r="H13" s="54"/>
      <c r="I13" s="54"/>
      <c r="J13" s="54"/>
      <c r="K13" s="97" t="s">
        <v>184</v>
      </c>
      <c r="L13" s="97" t="s">
        <v>184</v>
      </c>
      <c r="M13" s="156"/>
    </row>
    <row r="14" spans="2:18" ht="40.5" customHeight="1" x14ac:dyDescent="0.3">
      <c r="B14" s="103" t="s">
        <v>30</v>
      </c>
      <c r="C14" s="156"/>
      <c r="D14" s="156"/>
      <c r="E14" s="156"/>
      <c r="F14" s="156"/>
      <c r="G14" s="156"/>
      <c r="H14" s="54"/>
      <c r="I14" s="54"/>
      <c r="J14" s="54"/>
      <c r="K14" s="97" t="s">
        <v>184</v>
      </c>
      <c r="L14" s="97" t="s">
        <v>184</v>
      </c>
      <c r="M14" s="156"/>
    </row>
    <row r="15" spans="2:18" ht="40.5" customHeight="1" x14ac:dyDescent="0.3">
      <c r="B15" s="64" t="s">
        <v>837</v>
      </c>
      <c r="C15" s="156"/>
      <c r="D15" s="156"/>
      <c r="E15" s="156"/>
      <c r="F15" s="156"/>
      <c r="G15" s="156"/>
      <c r="H15" s="54"/>
      <c r="I15" s="54"/>
      <c r="J15" s="54"/>
      <c r="K15" s="54"/>
      <c r="L15" s="54"/>
      <c r="M15" s="156"/>
    </row>
    <row r="16" spans="2:18" ht="19.2" customHeight="1" x14ac:dyDescent="0.4">
      <c r="B16" s="62" t="s">
        <v>836</v>
      </c>
      <c r="C16" s="56">
        <f t="shared" ref="C16:M16" si="0">SUM(C8:C15)</f>
        <v>0</v>
      </c>
      <c r="D16" s="56">
        <f t="shared" si="0"/>
        <v>0</v>
      </c>
      <c r="E16" s="56">
        <f t="shared" si="0"/>
        <v>0</v>
      </c>
      <c r="F16" s="56">
        <f t="shared" si="0"/>
        <v>0</v>
      </c>
      <c r="G16" s="56">
        <f t="shared" si="0"/>
        <v>0</v>
      </c>
      <c r="H16" s="56">
        <f t="shared" si="0"/>
        <v>0</v>
      </c>
      <c r="I16" s="56">
        <f t="shared" si="0"/>
        <v>0</v>
      </c>
      <c r="J16" s="56">
        <f t="shared" si="0"/>
        <v>0</v>
      </c>
      <c r="K16" s="56">
        <f t="shared" si="0"/>
        <v>0</v>
      </c>
      <c r="L16" s="56">
        <f t="shared" si="0"/>
        <v>0</v>
      </c>
      <c r="M16" s="56">
        <f t="shared" si="0"/>
        <v>0</v>
      </c>
    </row>
    <row r="17" spans="2:13" ht="43.8" customHeight="1" x14ac:dyDescent="0.3">
      <c r="B17" s="58" t="s">
        <v>882</v>
      </c>
      <c r="C17" s="53"/>
      <c r="D17" s="53"/>
      <c r="E17" s="53"/>
      <c r="F17" s="54"/>
      <c r="G17" s="54"/>
      <c r="H17" s="53"/>
      <c r="I17" s="54"/>
      <c r="J17" s="53"/>
      <c r="K17" s="53"/>
      <c r="L17" s="53"/>
      <c r="M17" s="53"/>
    </row>
    <row r="18" spans="2:13" ht="44.4" customHeight="1" x14ac:dyDescent="0.3">
      <c r="B18" s="58" t="s">
        <v>883</v>
      </c>
      <c r="C18" s="53"/>
      <c r="D18" s="53"/>
      <c r="E18" s="53"/>
      <c r="F18" s="54"/>
      <c r="G18" s="54"/>
      <c r="H18" s="53"/>
      <c r="I18" s="54"/>
      <c r="J18" s="53"/>
      <c r="K18" s="53"/>
      <c r="L18" s="53"/>
      <c r="M18" s="53"/>
    </row>
    <row r="19" spans="2:13" ht="24" customHeight="1" x14ac:dyDescent="0.4">
      <c r="B19" s="57" t="s">
        <v>836</v>
      </c>
      <c r="C19" s="163">
        <f t="shared" ref="C19:J19" si="1">SUM(C17:C18)</f>
        <v>0</v>
      </c>
      <c r="D19" s="56">
        <f t="shared" si="1"/>
        <v>0</v>
      </c>
      <c r="E19" s="56">
        <f t="shared" si="1"/>
        <v>0</v>
      </c>
      <c r="F19" s="56">
        <f t="shared" si="1"/>
        <v>0</v>
      </c>
      <c r="G19" s="56">
        <f t="shared" si="1"/>
        <v>0</v>
      </c>
      <c r="H19" s="56">
        <f t="shared" si="1"/>
        <v>0</v>
      </c>
      <c r="I19" s="56">
        <f t="shared" si="1"/>
        <v>0</v>
      </c>
      <c r="J19" s="56">
        <f t="shared" si="1"/>
        <v>0</v>
      </c>
      <c r="K19" s="56">
        <f>SUM(K17:K18)</f>
        <v>0</v>
      </c>
      <c r="L19" s="56">
        <f t="shared" ref="L19:M19" si="2">SUM(L17:L18)</f>
        <v>0</v>
      </c>
      <c r="M19" s="56">
        <f t="shared" si="2"/>
        <v>0</v>
      </c>
    </row>
    <row r="20" spans="2:13" ht="36.450000000000003" customHeight="1" x14ac:dyDescent="0.3">
      <c r="B20" s="55" t="s">
        <v>884</v>
      </c>
      <c r="C20" s="53"/>
      <c r="D20" s="53"/>
      <c r="E20" s="53"/>
      <c r="F20" s="54"/>
      <c r="G20" s="54"/>
      <c r="H20" s="53"/>
      <c r="I20" s="54"/>
      <c r="J20" s="53"/>
      <c r="K20" s="53"/>
      <c r="L20" s="53"/>
      <c r="M20" s="53"/>
    </row>
    <row r="21" spans="2:13" s="81" customFormat="1" ht="27.6" customHeight="1" x14ac:dyDescent="0.3">
      <c r="B21" s="176" t="s">
        <v>3730</v>
      </c>
      <c r="C21" s="177"/>
      <c r="D21" s="177"/>
      <c r="E21" s="177"/>
      <c r="F21" s="177"/>
      <c r="G21" s="177"/>
      <c r="H21" s="177"/>
      <c r="I21" s="177"/>
      <c r="J21" s="177"/>
      <c r="K21" s="177"/>
      <c r="L21" s="177"/>
      <c r="M21" s="177"/>
    </row>
    <row r="22" spans="2:13" ht="13.8" customHeight="1" x14ac:dyDescent="0.3"/>
    <row r="23" spans="2:13" ht="60" customHeight="1" x14ac:dyDescent="0.3">
      <c r="B23" s="173" t="s">
        <v>835</v>
      </c>
      <c r="C23" s="173"/>
      <c r="D23" s="173"/>
      <c r="E23" s="173"/>
      <c r="F23" s="173"/>
      <c r="G23" s="173"/>
      <c r="H23" s="173"/>
      <c r="I23" s="173"/>
      <c r="J23" s="173"/>
      <c r="K23" s="173"/>
    </row>
    <row r="24" spans="2:13" s="81" customFormat="1" ht="22.8" customHeight="1" x14ac:dyDescent="0.3">
      <c r="B24" s="174"/>
      <c r="C24" s="174"/>
      <c r="D24" s="174"/>
      <c r="E24" s="174"/>
      <c r="F24" s="174"/>
      <c r="G24" s="174"/>
      <c r="H24" s="89"/>
      <c r="I24" s="89"/>
      <c r="J24" s="89"/>
      <c r="K24" s="89"/>
    </row>
    <row r="25" spans="2:13" ht="10.8" customHeight="1" x14ac:dyDescent="0.3">
      <c r="B25" s="88"/>
      <c r="C25" s="88"/>
      <c r="D25" s="88"/>
      <c r="E25" s="88"/>
      <c r="F25" s="88"/>
      <c r="G25" s="88"/>
      <c r="H25" s="88"/>
    </row>
    <row r="26" spans="2:13" ht="16.8" customHeight="1" thickBot="1" x14ac:dyDescent="0.35">
      <c r="B26" s="175" t="s">
        <v>887</v>
      </c>
      <c r="C26" s="175"/>
      <c r="D26" s="175"/>
      <c r="E26" s="175"/>
      <c r="F26" s="175"/>
      <c r="G26" s="175"/>
      <c r="H26" s="175"/>
      <c r="I26" s="175"/>
      <c r="J26" s="175"/>
    </row>
    <row r="27" spans="2:13" ht="18" customHeight="1" x14ac:dyDescent="0.3">
      <c r="B27" s="167"/>
      <c r="C27" s="168"/>
      <c r="D27" s="168"/>
      <c r="E27" s="168"/>
      <c r="F27" s="168"/>
      <c r="G27" s="168"/>
      <c r="H27" s="168"/>
      <c r="I27" s="168"/>
      <c r="J27" s="169"/>
    </row>
    <row r="28" spans="2:13" ht="30" customHeight="1" thickBot="1" x14ac:dyDescent="0.35">
      <c r="B28" s="170"/>
      <c r="C28" s="171"/>
      <c r="D28" s="171"/>
      <c r="E28" s="171"/>
      <c r="F28" s="171"/>
      <c r="G28" s="171"/>
      <c r="H28" s="171"/>
      <c r="I28" s="171"/>
      <c r="J28" s="172"/>
    </row>
    <row r="29" spans="2:13" ht="9.6" customHeight="1" x14ac:dyDescent="0.3">
      <c r="B29" s="175"/>
      <c r="C29" s="175"/>
      <c r="D29" s="175"/>
      <c r="E29" s="175"/>
      <c r="F29" s="175"/>
      <c r="G29" s="175"/>
      <c r="H29" s="175"/>
      <c r="I29" s="175"/>
      <c r="J29" s="175"/>
    </row>
    <row r="30" spans="2:13" ht="21.6" customHeight="1" thickBot="1" x14ac:dyDescent="0.35">
      <c r="B30" s="83" t="s">
        <v>886</v>
      </c>
      <c r="C30" s="52"/>
      <c r="D30" s="52"/>
      <c r="E30" s="52"/>
      <c r="F30" s="52"/>
      <c r="G30" s="52"/>
      <c r="H30" s="51"/>
      <c r="I30" s="51"/>
      <c r="J30" s="51"/>
    </row>
    <row r="31" spans="2:13" ht="30" customHeight="1" x14ac:dyDescent="0.3">
      <c r="B31" s="167"/>
      <c r="C31" s="168"/>
      <c r="D31" s="168"/>
      <c r="E31" s="168"/>
      <c r="F31" s="168"/>
      <c r="G31" s="168"/>
      <c r="H31" s="168"/>
      <c r="I31" s="168"/>
      <c r="J31" s="169"/>
    </row>
    <row r="32" spans="2:13" ht="30" customHeight="1" thickBot="1" x14ac:dyDescent="0.35">
      <c r="B32" s="170"/>
      <c r="C32" s="171"/>
      <c r="D32" s="171"/>
      <c r="E32" s="171"/>
      <c r="F32" s="171"/>
      <c r="G32" s="171"/>
      <c r="H32" s="171"/>
      <c r="I32" s="171"/>
      <c r="J32" s="172"/>
    </row>
    <row r="34" spans="2:15" ht="15" thickBot="1" x14ac:dyDescent="0.35">
      <c r="B34" s="175" t="s">
        <v>834</v>
      </c>
      <c r="C34" s="175"/>
      <c r="D34" s="175"/>
      <c r="E34" s="175"/>
      <c r="F34" s="175"/>
      <c r="G34" s="175"/>
      <c r="H34" s="175"/>
      <c r="I34" s="175"/>
      <c r="J34" s="175"/>
    </row>
    <row r="35" spans="2:15" ht="28.8" customHeight="1" x14ac:dyDescent="0.3">
      <c r="B35" s="167"/>
      <c r="C35" s="168"/>
      <c r="D35" s="168"/>
      <c r="E35" s="168"/>
      <c r="F35" s="168"/>
      <c r="G35" s="168"/>
      <c r="H35" s="168"/>
      <c r="I35" s="168"/>
      <c r="J35" s="169"/>
      <c r="K35" s="65"/>
    </row>
    <row r="36" spans="2:15" ht="26.4" customHeight="1" thickBot="1" x14ac:dyDescent="0.35">
      <c r="B36" s="170"/>
      <c r="C36" s="171"/>
      <c r="D36" s="171"/>
      <c r="E36" s="171"/>
      <c r="F36" s="171"/>
      <c r="G36" s="171"/>
      <c r="H36" s="171"/>
      <c r="I36" s="171"/>
      <c r="J36" s="172"/>
    </row>
    <row r="38" spans="2:15" ht="14.4" customHeight="1" thickBot="1" x14ac:dyDescent="0.35">
      <c r="B38" s="181" t="s">
        <v>888</v>
      </c>
      <c r="C38" s="181"/>
      <c r="D38" s="181"/>
      <c r="E38" s="181"/>
      <c r="F38" s="181"/>
      <c r="G38" s="181"/>
      <c r="H38" s="181"/>
      <c r="I38" s="181"/>
      <c r="J38" s="181"/>
    </row>
    <row r="39" spans="2:15" ht="22.2" customHeight="1" x14ac:dyDescent="0.3">
      <c r="B39" s="167"/>
      <c r="C39" s="168"/>
      <c r="D39" s="168"/>
      <c r="E39" s="168"/>
      <c r="F39" s="168"/>
      <c r="G39" s="168"/>
      <c r="H39" s="168"/>
      <c r="I39" s="168"/>
      <c r="J39" s="169"/>
    </row>
    <row r="40" spans="2:15" ht="21" customHeight="1" thickBot="1" x14ac:dyDescent="0.35">
      <c r="B40" s="170"/>
      <c r="C40" s="171"/>
      <c r="D40" s="171"/>
      <c r="E40" s="171"/>
      <c r="F40" s="171"/>
      <c r="G40" s="171"/>
      <c r="H40" s="171"/>
      <c r="I40" s="171"/>
      <c r="J40" s="172"/>
    </row>
    <row r="42" spans="2:15" ht="15" thickBot="1" x14ac:dyDescent="0.35">
      <c r="B42" s="181" t="s">
        <v>889</v>
      </c>
      <c r="C42" s="181"/>
      <c r="D42" s="181"/>
      <c r="E42" s="181"/>
      <c r="F42" s="181"/>
      <c r="G42" s="181"/>
      <c r="H42" s="181"/>
      <c r="I42" s="181"/>
      <c r="J42" s="181"/>
      <c r="L42" s="63"/>
      <c r="M42" s="166"/>
      <c r="N42" s="166"/>
      <c r="O42" s="166"/>
    </row>
    <row r="43" spans="2:15" ht="17.399999999999999" customHeight="1" x14ac:dyDescent="0.3">
      <c r="B43" s="167"/>
      <c r="C43" s="168"/>
      <c r="D43" s="168"/>
      <c r="E43" s="168"/>
      <c r="F43" s="168"/>
      <c r="G43" s="168"/>
      <c r="H43" s="168"/>
      <c r="I43" s="168"/>
      <c r="J43" s="169"/>
      <c r="L43" s="60"/>
      <c r="M43" s="80"/>
      <c r="N43" s="59"/>
      <c r="O43" s="59"/>
    </row>
    <row r="44" spans="2:15" ht="25.8" customHeight="1" thickBot="1" x14ac:dyDescent="0.35">
      <c r="B44" s="170"/>
      <c r="C44" s="171"/>
      <c r="D44" s="171"/>
      <c r="E44" s="171"/>
      <c r="F44" s="171"/>
      <c r="G44" s="171"/>
      <c r="H44" s="171"/>
      <c r="I44" s="171"/>
      <c r="J44" s="172"/>
    </row>
    <row r="45" spans="2:15" ht="25.8" customHeight="1" thickBot="1" x14ac:dyDescent="0.35">
      <c r="B45" s="175" t="s">
        <v>833</v>
      </c>
      <c r="C45" s="175"/>
      <c r="D45" s="175"/>
      <c r="E45" s="175"/>
      <c r="F45" s="175"/>
      <c r="G45" s="175"/>
      <c r="H45" s="175"/>
      <c r="I45" s="175"/>
      <c r="J45" s="175"/>
    </row>
    <row r="46" spans="2:15" ht="25.8" customHeight="1" x14ac:dyDescent="0.3">
      <c r="B46" s="167"/>
      <c r="C46" s="168"/>
      <c r="D46" s="168"/>
      <c r="E46" s="168"/>
      <c r="F46" s="168"/>
      <c r="G46" s="168"/>
      <c r="H46" s="168"/>
      <c r="I46" s="168"/>
      <c r="J46" s="169"/>
    </row>
    <row r="47" spans="2:15" ht="15" thickBot="1" x14ac:dyDescent="0.35">
      <c r="B47" s="170"/>
      <c r="C47" s="171"/>
      <c r="D47" s="171"/>
      <c r="E47" s="171"/>
      <c r="F47" s="171"/>
      <c r="G47" s="171"/>
      <c r="H47" s="171"/>
      <c r="I47" s="171"/>
      <c r="J47" s="172"/>
    </row>
    <row r="48" spans="2:15" ht="24.6" customHeight="1" thickBot="1" x14ac:dyDescent="0.35">
      <c r="B48" s="1" t="s">
        <v>832</v>
      </c>
    </row>
    <row r="49" spans="2:10" ht="103.8" customHeight="1" thickBot="1" x14ac:dyDescent="0.35">
      <c r="B49" s="178"/>
      <c r="C49" s="179"/>
      <c r="D49" s="179"/>
      <c r="E49" s="179"/>
      <c r="F49" s="179"/>
      <c r="G49" s="179"/>
      <c r="H49" s="179"/>
      <c r="I49" s="179"/>
      <c r="J49" s="180"/>
    </row>
    <row r="62" spans="2:10" ht="27.45" customHeight="1" x14ac:dyDescent="0.3"/>
  </sheetData>
  <mergeCells count="20">
    <mergeCell ref="B45:J45"/>
    <mergeCell ref="B46:J47"/>
    <mergeCell ref="B49:J49"/>
    <mergeCell ref="B34:J34"/>
    <mergeCell ref="B35:J36"/>
    <mergeCell ref="B38:J38"/>
    <mergeCell ref="B39:J40"/>
    <mergeCell ref="B42:J42"/>
    <mergeCell ref="B43:J44"/>
    <mergeCell ref="P9:R9"/>
    <mergeCell ref="M42:O42"/>
    <mergeCell ref="B31:J32"/>
    <mergeCell ref="B23:K23"/>
    <mergeCell ref="B24:G24"/>
    <mergeCell ref="B26:J26"/>
    <mergeCell ref="B27:J28"/>
    <mergeCell ref="B29:J29"/>
    <mergeCell ref="B21:M21"/>
    <mergeCell ref="P10:R10"/>
    <mergeCell ref="P12:R12"/>
  </mergeCells>
  <hyperlinks>
    <hyperlink ref="B8" location="Energy!A1" display="Energy" xr:uid="{4DCDFE96-6741-45CD-944F-B2E267BD0DA4}"/>
    <hyperlink ref="B9" location="'Pollution, Waste &amp; Water'!A1" display="Pollution, Waste &amp; Water" xr:uid="{7AEDA44F-D8BE-4D89-BDC3-94C49A4BFD12}"/>
    <hyperlink ref="B10" location="'Sustainable Land &amp; Marine'!A1" display="Sustainable Land &amp; Marine" xr:uid="{5B154854-5A9D-4376-AD96-5093CCB82D53}"/>
    <hyperlink ref="B11" location="Transportation!A1" display="Transportation" xr:uid="{E797F2A4-D100-471D-A1AF-B0FFC1A5394E}"/>
    <hyperlink ref="B12" location="'Manufacturing &amp; Industry'!A1" display="Manufacturing &amp; Industry" xr:uid="{25E76DCE-4267-4310-8F73-9A8A16B160A3}"/>
    <hyperlink ref="B13" location="Buildings!A1" display="Buildings" xr:uid="{9FC792F0-91CF-4AB3-AAE1-46E11C023D99}"/>
    <hyperlink ref="B14" location="ICT!A1" display="ICT" xr:uid="{37C700B6-3A4F-4C65-9C6B-046F24E658D9}"/>
  </hyperlinks>
  <pageMargins left="0.7" right="0.7" top="0.75" bottom="0.75" header="0.3" footer="0.3"/>
  <pageSetup paperSize="9" orientation="portrait" r:id="rId1"/>
  <headerFooter differentOddEven="1" differentFirst="1">
    <oddFooter xml:space="preserve">&amp;L&amp;"Arial,Regular"&amp;8Aviva: &amp;K43B02APublic&amp;8&amp;K000000
</oddFooter>
    <evenFooter xml:space="preserve">&amp;L&amp;"Arial,Regular"&amp;8Aviva: &amp;K43B02APublic&amp;8&amp;K000000
</evenFooter>
    <firstFooter xml:space="preserve">&amp;L&amp;"Arial,Regular"&amp;8Aviva: &amp;K43B02APublic&amp;8&amp;K000000
</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EC3EE-13C6-4FF3-A323-8DAEF0D7FB67}">
  <dimension ref="B1:E20"/>
  <sheetViews>
    <sheetView zoomScale="90" zoomScaleNormal="90" workbookViewId="0">
      <selection activeCell="F17" sqref="F17"/>
    </sheetView>
  </sheetViews>
  <sheetFormatPr defaultColWidth="8.77734375" defaultRowHeight="14.4" x14ac:dyDescent="0.3"/>
  <cols>
    <col min="1" max="1" width="3.109375" style="4" customWidth="1"/>
    <col min="2" max="2" width="35.5546875" style="4" customWidth="1"/>
    <col min="3" max="3" width="21.6640625" style="4" bestFit="1" customWidth="1"/>
    <col min="4" max="4" width="41.21875" style="4" bestFit="1" customWidth="1"/>
    <col min="5" max="5" width="24.109375" style="4" customWidth="1"/>
    <col min="6" max="6" width="22.77734375" style="4" bestFit="1" customWidth="1"/>
    <col min="7" max="7" width="18" style="4" bestFit="1" customWidth="1"/>
    <col min="8" max="8" width="15.21875" style="4" bestFit="1" customWidth="1"/>
    <col min="9" max="9" width="10.44140625" style="4" bestFit="1" customWidth="1"/>
    <col min="10" max="16384" width="8.77734375" style="4"/>
  </cols>
  <sheetData>
    <row r="1" spans="2:5" x14ac:dyDescent="0.3">
      <c r="B1" s="3" t="s">
        <v>831</v>
      </c>
    </row>
    <row r="2" spans="2:5" x14ac:dyDescent="0.3">
      <c r="B2" s="3"/>
    </row>
    <row r="3" spans="2:5" x14ac:dyDescent="0.3">
      <c r="B3" s="104" t="s">
        <v>2657</v>
      </c>
    </row>
    <row r="4" spans="2:5" x14ac:dyDescent="0.3">
      <c r="B4" s="101" t="s">
        <v>1826</v>
      </c>
    </row>
    <row r="5" spans="2:5" ht="15" thickBot="1" x14ac:dyDescent="0.35"/>
    <row r="6" spans="2:5" ht="15" customHeight="1" thickBot="1" x14ac:dyDescent="0.35">
      <c r="B6" s="228" t="s">
        <v>2639</v>
      </c>
      <c r="C6" s="229"/>
      <c r="D6" s="47" t="s">
        <v>1837</v>
      </c>
      <c r="E6" s="72"/>
    </row>
    <row r="7" spans="2:5" ht="15" thickBot="1" x14ac:dyDescent="0.35">
      <c r="C7" s="46"/>
    </row>
    <row r="8" spans="2:5" ht="15" customHeight="1" thickBot="1" x14ac:dyDescent="0.35">
      <c r="B8" s="226" t="s">
        <v>2632</v>
      </c>
      <c r="C8" s="49" t="s">
        <v>76</v>
      </c>
      <c r="D8" s="126" t="s">
        <v>1808</v>
      </c>
      <c r="E8" s="131"/>
    </row>
    <row r="9" spans="2:5" ht="75" customHeight="1" thickBot="1" x14ac:dyDescent="0.35">
      <c r="B9" s="227"/>
      <c r="C9" s="73" t="s">
        <v>848</v>
      </c>
      <c r="D9" s="126" t="s">
        <v>2626</v>
      </c>
      <c r="E9" s="131"/>
    </row>
    <row r="10" spans="2:5" ht="15" thickBot="1" x14ac:dyDescent="0.35">
      <c r="B10" s="226" t="s">
        <v>2633</v>
      </c>
      <c r="C10" s="49" t="s">
        <v>0</v>
      </c>
      <c r="D10" s="126" t="s">
        <v>10</v>
      </c>
      <c r="E10" s="131"/>
    </row>
    <row r="11" spans="2:5" ht="48" customHeight="1" thickBot="1" x14ac:dyDescent="0.35">
      <c r="B11" s="227"/>
      <c r="C11" s="49" t="s">
        <v>22</v>
      </c>
      <c r="D11" s="128" t="s">
        <v>26</v>
      </c>
      <c r="E11" s="133"/>
    </row>
    <row r="12" spans="2:5" ht="29.55" customHeight="1" thickBot="1" x14ac:dyDescent="0.35">
      <c r="B12" s="125" t="s">
        <v>2640</v>
      </c>
      <c r="C12" s="49" t="s">
        <v>849</v>
      </c>
      <c r="D12" s="126" t="s">
        <v>10</v>
      </c>
      <c r="E12" s="131"/>
    </row>
    <row r="13" spans="2:5" ht="15" customHeight="1" x14ac:dyDescent="0.3">
      <c r="B13" s="130"/>
      <c r="C13" s="71"/>
      <c r="D13" s="131"/>
      <c r="E13" s="131"/>
    </row>
    <row r="14" spans="2:5" x14ac:dyDescent="0.3">
      <c r="B14" s="104" t="s">
        <v>1836</v>
      </c>
      <c r="C14" s="3"/>
      <c r="D14" s="3"/>
      <c r="E14" s="3"/>
    </row>
    <row r="15" spans="2:5" x14ac:dyDescent="0.3">
      <c r="B15" s="100" t="s">
        <v>1823</v>
      </c>
      <c r="C15" s="3"/>
      <c r="D15" s="3"/>
      <c r="E15" s="3"/>
    </row>
    <row r="16" spans="2:5" ht="15" thickBot="1" x14ac:dyDescent="0.35">
      <c r="B16" s="102"/>
      <c r="C16" s="3"/>
      <c r="D16" s="3"/>
      <c r="E16" s="3"/>
    </row>
    <row r="17" spans="2:5" ht="15" customHeight="1" thickBot="1" x14ac:dyDescent="0.35">
      <c r="B17" s="226" t="s">
        <v>2635</v>
      </c>
      <c r="C17" s="95" t="s">
        <v>1812</v>
      </c>
      <c r="D17" s="95" t="s">
        <v>1808</v>
      </c>
      <c r="E17" s="134"/>
    </row>
    <row r="18" spans="2:5" ht="15" customHeight="1" thickBot="1" x14ac:dyDescent="0.35">
      <c r="B18" s="227"/>
      <c r="C18" s="95" t="s">
        <v>1813</v>
      </c>
      <c r="D18" s="95" t="s">
        <v>1809</v>
      </c>
      <c r="E18" s="134"/>
    </row>
    <row r="20" spans="2:5" x14ac:dyDescent="0.3">
      <c r="B20" s="71"/>
      <c r="C20" s="46"/>
      <c r="D20" s="46"/>
    </row>
  </sheetData>
  <mergeCells count="4">
    <mergeCell ref="B6:C6"/>
    <mergeCell ref="B8:B9"/>
    <mergeCell ref="B10:B11"/>
    <mergeCell ref="B17:B18"/>
  </mergeCells>
  <hyperlinks>
    <hyperlink ref="C10" location="'ICMA - Green Bond Principles'!A1" display="Green Bond Principles" xr:uid="{80E37884-F7C6-4286-8727-5EA4DD2191C2}"/>
    <hyperlink ref="C11" location="'Climate Bond Initiative'!A1" display="Climate Bond Initiative" xr:uid="{0E3C9DC9-BA83-4841-80A4-A078DFA7E0B6}"/>
    <hyperlink ref="C9" location="'PBOC GreenBond Endorsed Project'!A1" display="PBOC Green Bond Endorsed Project Catalogue" xr:uid="{25FD027E-5125-4B46-A859-723472AAC770}"/>
    <hyperlink ref="C12" location="'MSCI Internal Taxonomy'!A1" display="MSCI Internal Taxonomy" xr:uid="{795BCA41-6ED8-4E1C-B330-803142C5DF79}"/>
    <hyperlink ref="B15" location="'NACE to GICS'!A314" display="Click to be taken to in-depth NACE/ GICS applicable sub-industries" xr:uid="{326CEFCE-6832-4C6A-9E52-2668968B86AD}"/>
    <hyperlink ref="C8" location="'EU Taxonomy Overview'!A1" display="EU Taxonomy" xr:uid="{2E155B10-884E-4173-B438-53F04DC94CA3}"/>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11CAB-2553-41F6-89DA-E4159E59ABDC}">
  <dimension ref="B1:E20"/>
  <sheetViews>
    <sheetView zoomScale="90" zoomScaleNormal="90" workbookViewId="0">
      <selection activeCell="E8" sqref="E8"/>
    </sheetView>
  </sheetViews>
  <sheetFormatPr defaultColWidth="8.77734375" defaultRowHeight="14.4" x14ac:dyDescent="0.3"/>
  <cols>
    <col min="1" max="1" width="3.109375" style="4" customWidth="1"/>
    <col min="2" max="2" width="35.5546875" style="4" customWidth="1"/>
    <col min="3" max="3" width="21.6640625" style="4" bestFit="1" customWidth="1"/>
    <col min="4" max="4" width="41.21875" style="4" bestFit="1" customWidth="1"/>
    <col min="5" max="5" width="24.109375" style="4" customWidth="1"/>
    <col min="6" max="6" width="22.77734375" style="4" bestFit="1" customWidth="1"/>
    <col min="7" max="7" width="18" style="4" bestFit="1" customWidth="1"/>
    <col min="8" max="8" width="15.21875" style="4" bestFit="1" customWidth="1"/>
    <col min="9" max="9" width="10.44140625" style="4" bestFit="1" customWidth="1"/>
    <col min="10" max="16384" width="8.77734375" style="4"/>
  </cols>
  <sheetData>
    <row r="1" spans="2:5" x14ac:dyDescent="0.3">
      <c r="B1" s="3" t="s">
        <v>30</v>
      </c>
    </row>
    <row r="2" spans="2:5" x14ac:dyDescent="0.3">
      <c r="B2" s="3"/>
    </row>
    <row r="3" spans="2:5" x14ac:dyDescent="0.3">
      <c r="B3" s="104" t="s">
        <v>2658</v>
      </c>
    </row>
    <row r="4" spans="2:5" x14ac:dyDescent="0.3">
      <c r="B4" s="101" t="s">
        <v>1826</v>
      </c>
    </row>
    <row r="5" spans="2:5" ht="15" thickBot="1" x14ac:dyDescent="0.35"/>
    <row r="6" spans="2:5" ht="15" customHeight="1" thickBot="1" x14ac:dyDescent="0.35">
      <c r="B6" s="228" t="s">
        <v>2639</v>
      </c>
      <c r="C6" s="229"/>
      <c r="D6" s="47" t="s">
        <v>1839</v>
      </c>
      <c r="E6" s="72"/>
    </row>
    <row r="7" spans="2:5" ht="15" thickBot="1" x14ac:dyDescent="0.35">
      <c r="C7" s="46"/>
    </row>
    <row r="8" spans="2:5" ht="15" customHeight="1" thickBot="1" x14ac:dyDescent="0.35">
      <c r="B8" s="226" t="s">
        <v>2632</v>
      </c>
      <c r="C8" s="49" t="s">
        <v>76</v>
      </c>
      <c r="D8" s="126" t="s">
        <v>84</v>
      </c>
      <c r="E8" s="131"/>
    </row>
    <row r="9" spans="2:5" ht="60" customHeight="1" thickBot="1" x14ac:dyDescent="0.35">
      <c r="B9" s="227"/>
      <c r="C9" s="73" t="s">
        <v>848</v>
      </c>
      <c r="D9" s="128" t="s">
        <v>2660</v>
      </c>
      <c r="E9" s="131"/>
    </row>
    <row r="10" spans="2:5" ht="15" thickBot="1" x14ac:dyDescent="0.35">
      <c r="B10" s="226" t="s">
        <v>2633</v>
      </c>
      <c r="C10" s="49" t="s">
        <v>0</v>
      </c>
      <c r="D10" s="128" t="s">
        <v>2660</v>
      </c>
      <c r="E10" s="131"/>
    </row>
    <row r="11" spans="2:5" ht="48" customHeight="1" thickBot="1" x14ac:dyDescent="0.35">
      <c r="B11" s="227"/>
      <c r="C11" s="49" t="s">
        <v>22</v>
      </c>
      <c r="D11" s="128" t="s">
        <v>30</v>
      </c>
      <c r="E11" s="133"/>
    </row>
    <row r="12" spans="2:5" ht="29.55" customHeight="1" thickBot="1" x14ac:dyDescent="0.35">
      <c r="B12" s="125" t="s">
        <v>2640</v>
      </c>
      <c r="C12" s="49" t="s">
        <v>849</v>
      </c>
      <c r="D12" s="126" t="s">
        <v>30</v>
      </c>
      <c r="E12" s="131"/>
    </row>
    <row r="13" spans="2:5" ht="15" customHeight="1" x14ac:dyDescent="0.3">
      <c r="B13" s="130"/>
      <c r="C13" s="71"/>
      <c r="D13" s="131"/>
      <c r="E13" s="131"/>
    </row>
    <row r="14" spans="2:5" x14ac:dyDescent="0.3">
      <c r="B14" s="104" t="s">
        <v>1838</v>
      </c>
      <c r="C14" s="3"/>
      <c r="D14" s="3"/>
      <c r="E14" s="3"/>
    </row>
    <row r="15" spans="2:5" x14ac:dyDescent="0.3">
      <c r="B15" s="100" t="s">
        <v>1823</v>
      </c>
      <c r="C15" s="3"/>
      <c r="D15" s="3"/>
      <c r="E15" s="3"/>
    </row>
    <row r="16" spans="2:5" ht="15" thickBot="1" x14ac:dyDescent="0.35">
      <c r="B16" s="102"/>
      <c r="C16" s="3"/>
      <c r="D16" s="3"/>
      <c r="E16" s="3"/>
    </row>
    <row r="17" spans="2:5" ht="15" customHeight="1" thickBot="1" x14ac:dyDescent="0.35">
      <c r="B17" s="226" t="s">
        <v>2635</v>
      </c>
      <c r="C17" s="95" t="s">
        <v>1812</v>
      </c>
      <c r="D17" s="95" t="s">
        <v>84</v>
      </c>
      <c r="E17" s="134"/>
    </row>
    <row r="18" spans="2:5" ht="29.4" thickBot="1" x14ac:dyDescent="0.35">
      <c r="B18" s="227"/>
      <c r="C18" s="95" t="s">
        <v>1813</v>
      </c>
      <c r="D18" s="95" t="s">
        <v>1811</v>
      </c>
      <c r="E18" s="134"/>
    </row>
    <row r="20" spans="2:5" x14ac:dyDescent="0.3">
      <c r="B20" s="71"/>
      <c r="C20" s="46"/>
      <c r="D20" s="46"/>
    </row>
  </sheetData>
  <mergeCells count="4">
    <mergeCell ref="B6:C6"/>
    <mergeCell ref="B8:B9"/>
    <mergeCell ref="B10:B11"/>
    <mergeCell ref="B17:B18"/>
  </mergeCells>
  <hyperlinks>
    <hyperlink ref="C10" location="'ICMA - Green Bond Principles'!A1" display="Green Bond Principles" xr:uid="{CCCC4B97-C188-43DA-8D76-C5F7094F6C5B}"/>
    <hyperlink ref="C11" location="'Climate Bond Initiative'!A1" display="Climate Bond Initiative" xr:uid="{27D37A79-5BD1-4C18-8AE6-31F4F44BA292}"/>
    <hyperlink ref="C9" location="'PBOC GreenBond Endorsed Project'!A1" display="PBOC Green Bond Endorsed Project Catalogue" xr:uid="{E67A0532-2833-4BD6-8BFD-1D82D8D1484F}"/>
    <hyperlink ref="C12" location="'MSCI Internal Taxonomy'!A1" display="MSCI Internal Taxonomy" xr:uid="{DE3D88D2-32CA-49AF-B187-BA25B08966BA}"/>
    <hyperlink ref="B15" location="'NACE to GICS'!A468" display="Click to be taken to in-depth NACE/ GICS applicable sub-industries" xr:uid="{7FD4EB88-68EA-45B8-9589-199C69318FEC}"/>
    <hyperlink ref="C8" location="'EU Taxonomy Overview'!A1" display="EU Taxonomy" xr:uid="{1DFCAE2A-857C-4489-8D9E-BCEB2339AC96}"/>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E170-44BC-43A0-8781-599C612B7DED}">
  <sheetPr>
    <tabColor theme="9" tint="0.59999389629810485"/>
  </sheetPr>
  <dimension ref="A1"/>
  <sheetViews>
    <sheetView showGridLines="0" workbookViewId="0">
      <selection activeCell="N20" sqref="N20"/>
    </sheetView>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019F-34F6-4692-BBBC-7C7FE4743662}">
  <dimension ref="A1:H74"/>
  <sheetViews>
    <sheetView zoomScale="80" zoomScaleNormal="80" workbookViewId="0">
      <selection sqref="A1:A2"/>
    </sheetView>
  </sheetViews>
  <sheetFormatPr defaultColWidth="8.77734375" defaultRowHeight="14.4" x14ac:dyDescent="0.3"/>
  <cols>
    <col min="1" max="1" width="69" style="4" bestFit="1" customWidth="1"/>
    <col min="2" max="2" width="68.5546875" style="12" customWidth="1"/>
    <col min="3" max="3" width="79.77734375" style="4" bestFit="1" customWidth="1"/>
    <col min="4" max="4" width="14.77734375" style="4" bestFit="1" customWidth="1"/>
    <col min="5" max="16384" width="8.77734375" style="4"/>
  </cols>
  <sheetData>
    <row r="1" spans="1:8" x14ac:dyDescent="0.3">
      <c r="A1" s="234" t="s">
        <v>826</v>
      </c>
      <c r="B1" s="233" t="s">
        <v>111</v>
      </c>
      <c r="C1" s="233"/>
      <c r="D1" s="234" t="s">
        <v>827</v>
      </c>
      <c r="G1" s="4" t="s">
        <v>2667</v>
      </c>
    </row>
    <row r="2" spans="1:8" x14ac:dyDescent="0.3">
      <c r="A2" s="235"/>
      <c r="B2" s="41" t="s">
        <v>823</v>
      </c>
      <c r="C2" s="41" t="s">
        <v>739</v>
      </c>
      <c r="D2" s="235"/>
    </row>
    <row r="3" spans="1:8" x14ac:dyDescent="0.3">
      <c r="A3" s="39" t="s">
        <v>77</v>
      </c>
      <c r="B3" s="39" t="s">
        <v>129</v>
      </c>
      <c r="C3" s="40" t="s">
        <v>129</v>
      </c>
      <c r="D3" s="42" t="str">
        <f>IF(C3=B3,"Yes","No")</f>
        <v>Yes</v>
      </c>
      <c r="G3" s="136" t="s">
        <v>891</v>
      </c>
      <c r="H3" s="136" t="s">
        <v>892</v>
      </c>
    </row>
    <row r="4" spans="1:8" x14ac:dyDescent="0.3">
      <c r="A4" s="39" t="s">
        <v>77</v>
      </c>
      <c r="B4" s="39" t="s">
        <v>130</v>
      </c>
      <c r="C4" s="40" t="s">
        <v>130</v>
      </c>
      <c r="D4" s="42" t="str">
        <f t="shared" ref="D4:D67" si="0">IF(C4=B4,"Yes","No")</f>
        <v>Yes</v>
      </c>
      <c r="G4" s="82" t="s">
        <v>893</v>
      </c>
      <c r="H4" s="82" t="s">
        <v>894</v>
      </c>
    </row>
    <row r="5" spans="1:8" x14ac:dyDescent="0.3">
      <c r="A5" s="39" t="s">
        <v>77</v>
      </c>
      <c r="B5" s="39" t="s">
        <v>131</v>
      </c>
      <c r="C5" s="40" t="s">
        <v>131</v>
      </c>
      <c r="D5" s="42" t="str">
        <f t="shared" si="0"/>
        <v>Yes</v>
      </c>
      <c r="G5" s="136" t="s">
        <v>895</v>
      </c>
      <c r="H5" s="136" t="s">
        <v>890</v>
      </c>
    </row>
    <row r="6" spans="1:8" x14ac:dyDescent="0.3">
      <c r="A6" s="39" t="s">
        <v>77</v>
      </c>
      <c r="B6" s="39" t="s">
        <v>108</v>
      </c>
      <c r="C6" s="40" t="s">
        <v>132</v>
      </c>
      <c r="D6" s="42" t="str">
        <f t="shared" si="0"/>
        <v>Yes</v>
      </c>
      <c r="G6" s="136" t="s">
        <v>896</v>
      </c>
      <c r="H6" s="136" t="s">
        <v>897</v>
      </c>
    </row>
    <row r="7" spans="1:8" x14ac:dyDescent="0.3">
      <c r="A7" s="39" t="s">
        <v>77</v>
      </c>
      <c r="B7" s="39" t="s">
        <v>133</v>
      </c>
      <c r="C7" s="40" t="s">
        <v>133</v>
      </c>
      <c r="D7" s="42" t="str">
        <f t="shared" si="0"/>
        <v>Yes</v>
      </c>
      <c r="G7" s="136" t="s">
        <v>898</v>
      </c>
      <c r="H7" s="136" t="s">
        <v>899</v>
      </c>
    </row>
    <row r="8" spans="1:8" x14ac:dyDescent="0.3">
      <c r="A8" s="39" t="s">
        <v>77</v>
      </c>
      <c r="B8" s="39" t="s">
        <v>126</v>
      </c>
      <c r="C8" s="40" t="s">
        <v>126</v>
      </c>
      <c r="D8" s="42" t="str">
        <f t="shared" si="0"/>
        <v>Yes</v>
      </c>
      <c r="G8" s="136" t="s">
        <v>900</v>
      </c>
      <c r="H8" s="136" t="s">
        <v>901</v>
      </c>
    </row>
    <row r="9" spans="1:8" x14ac:dyDescent="0.3">
      <c r="A9" s="39" t="s">
        <v>77</v>
      </c>
      <c r="B9" s="39" t="s">
        <v>127</v>
      </c>
      <c r="C9" s="40" t="s">
        <v>127</v>
      </c>
      <c r="D9" s="42" t="str">
        <f t="shared" si="0"/>
        <v>Yes</v>
      </c>
      <c r="G9" s="82" t="s">
        <v>902</v>
      </c>
      <c r="H9" s="82" t="s">
        <v>903</v>
      </c>
    </row>
    <row r="10" spans="1:8" x14ac:dyDescent="0.3">
      <c r="A10" s="39" t="s">
        <v>77</v>
      </c>
      <c r="B10" s="39" t="s">
        <v>109</v>
      </c>
      <c r="C10" s="40" t="s">
        <v>109</v>
      </c>
      <c r="D10" s="42" t="str">
        <f t="shared" si="0"/>
        <v>Yes</v>
      </c>
      <c r="G10" s="136" t="s">
        <v>904</v>
      </c>
      <c r="H10" s="136" t="s">
        <v>905</v>
      </c>
    </row>
    <row r="11" spans="1:8" x14ac:dyDescent="0.3">
      <c r="A11" s="39" t="s">
        <v>78</v>
      </c>
      <c r="B11" s="39" t="s">
        <v>97</v>
      </c>
      <c r="C11" s="40" t="s">
        <v>97</v>
      </c>
      <c r="D11" s="42" t="str">
        <f t="shared" si="0"/>
        <v>Yes</v>
      </c>
      <c r="G11" s="82" t="s">
        <v>906</v>
      </c>
      <c r="H11" s="82" t="s">
        <v>907</v>
      </c>
    </row>
    <row r="12" spans="1:8" x14ac:dyDescent="0.3">
      <c r="A12" s="39" t="s">
        <v>78</v>
      </c>
      <c r="B12" s="39" t="s">
        <v>88</v>
      </c>
      <c r="C12" s="40" t="s">
        <v>134</v>
      </c>
      <c r="D12" s="42" t="str">
        <f t="shared" si="0"/>
        <v>Yes</v>
      </c>
      <c r="G12" s="136" t="s">
        <v>908</v>
      </c>
      <c r="H12" s="136" t="s">
        <v>909</v>
      </c>
    </row>
    <row r="13" spans="1:8" x14ac:dyDescent="0.3">
      <c r="A13" s="39" t="s">
        <v>78</v>
      </c>
      <c r="B13" s="39" t="s">
        <v>92</v>
      </c>
      <c r="C13" s="40" t="s">
        <v>135</v>
      </c>
      <c r="D13" s="42" t="str">
        <f t="shared" si="0"/>
        <v>Yes</v>
      </c>
      <c r="G13" s="82" t="s">
        <v>910</v>
      </c>
      <c r="H13" s="82" t="s">
        <v>911</v>
      </c>
    </row>
    <row r="14" spans="1:8" x14ac:dyDescent="0.3">
      <c r="A14" s="39" t="s">
        <v>78</v>
      </c>
      <c r="B14" s="39" t="s">
        <v>93</v>
      </c>
      <c r="C14" s="40" t="s">
        <v>136</v>
      </c>
      <c r="D14" s="42" t="str">
        <f t="shared" si="0"/>
        <v>Yes</v>
      </c>
      <c r="G14" s="136" t="s">
        <v>912</v>
      </c>
      <c r="H14" s="136" t="s">
        <v>913</v>
      </c>
    </row>
    <row r="15" spans="1:8" x14ac:dyDescent="0.3">
      <c r="A15" s="39" t="s">
        <v>78</v>
      </c>
      <c r="B15" s="39" t="s">
        <v>125</v>
      </c>
      <c r="C15" s="40" t="s">
        <v>137</v>
      </c>
      <c r="D15" s="42" t="str">
        <f t="shared" si="0"/>
        <v>Yes</v>
      </c>
      <c r="G15" s="82" t="s">
        <v>914</v>
      </c>
      <c r="H15" s="82" t="s">
        <v>915</v>
      </c>
    </row>
    <row r="16" spans="1:8" x14ac:dyDescent="0.3">
      <c r="A16" s="39" t="s">
        <v>78</v>
      </c>
      <c r="B16" s="39" t="s">
        <v>138</v>
      </c>
      <c r="C16" s="40" t="s">
        <v>138</v>
      </c>
      <c r="D16" s="42" t="str">
        <f t="shared" si="0"/>
        <v>Yes</v>
      </c>
      <c r="G16" s="82" t="s">
        <v>916</v>
      </c>
      <c r="H16" s="82" t="s">
        <v>917</v>
      </c>
    </row>
    <row r="17" spans="1:8" x14ac:dyDescent="0.3">
      <c r="A17" s="39" t="s">
        <v>78</v>
      </c>
      <c r="B17" s="39" t="s">
        <v>139</v>
      </c>
      <c r="C17" s="40" t="s">
        <v>139</v>
      </c>
      <c r="D17" s="42" t="str">
        <f t="shared" si="0"/>
        <v>Yes</v>
      </c>
      <c r="G17" s="82" t="s">
        <v>918</v>
      </c>
      <c r="H17" s="82" t="s">
        <v>919</v>
      </c>
    </row>
    <row r="18" spans="1:8" x14ac:dyDescent="0.3">
      <c r="A18" s="39" t="s">
        <v>78</v>
      </c>
      <c r="B18" s="39" t="s">
        <v>140</v>
      </c>
      <c r="C18" s="40" t="s">
        <v>140</v>
      </c>
      <c r="D18" s="42" t="str">
        <f t="shared" si="0"/>
        <v>Yes</v>
      </c>
      <c r="G18" s="82" t="s">
        <v>920</v>
      </c>
      <c r="H18" s="82" t="s">
        <v>921</v>
      </c>
    </row>
    <row r="19" spans="1:8" x14ac:dyDescent="0.3">
      <c r="A19" s="39" t="s">
        <v>78</v>
      </c>
      <c r="B19" s="39" t="s">
        <v>123</v>
      </c>
      <c r="C19" s="40" t="s">
        <v>123</v>
      </c>
      <c r="D19" s="42" t="str">
        <f t="shared" si="0"/>
        <v>Yes</v>
      </c>
      <c r="G19" s="82" t="s">
        <v>922</v>
      </c>
      <c r="H19" s="82" t="s">
        <v>923</v>
      </c>
    </row>
    <row r="20" spans="1:8" x14ac:dyDescent="0.3">
      <c r="A20" s="39" t="s">
        <v>78</v>
      </c>
      <c r="B20" s="39" t="s">
        <v>141</v>
      </c>
      <c r="C20" s="40" t="s">
        <v>141</v>
      </c>
      <c r="D20" s="42" t="str">
        <f t="shared" si="0"/>
        <v>Yes</v>
      </c>
      <c r="G20" s="82" t="s">
        <v>924</v>
      </c>
      <c r="H20" s="82" t="s">
        <v>925</v>
      </c>
    </row>
    <row r="21" spans="1:8" x14ac:dyDescent="0.3">
      <c r="A21" s="39" t="s">
        <v>78</v>
      </c>
      <c r="B21" s="39" t="s">
        <v>87</v>
      </c>
      <c r="C21" s="40" t="s">
        <v>87</v>
      </c>
      <c r="D21" s="42" t="str">
        <f t="shared" si="0"/>
        <v>Yes</v>
      </c>
      <c r="G21" s="82" t="s">
        <v>926</v>
      </c>
      <c r="H21" s="82" t="s">
        <v>927</v>
      </c>
    </row>
    <row r="22" spans="1:8" x14ac:dyDescent="0.3">
      <c r="A22" s="39" t="s">
        <v>79</v>
      </c>
      <c r="B22" s="39" t="s">
        <v>106</v>
      </c>
      <c r="C22" s="40" t="s">
        <v>106</v>
      </c>
      <c r="D22" s="42" t="str">
        <f t="shared" si="0"/>
        <v>Yes</v>
      </c>
      <c r="G22" s="82" t="s">
        <v>928</v>
      </c>
      <c r="H22" s="82" t="s">
        <v>929</v>
      </c>
    </row>
    <row r="23" spans="1:8" x14ac:dyDescent="0.3">
      <c r="A23" s="39" t="s">
        <v>79</v>
      </c>
      <c r="B23" s="39" t="s">
        <v>142</v>
      </c>
      <c r="C23" s="40" t="s">
        <v>142</v>
      </c>
      <c r="D23" s="42" t="str">
        <f t="shared" si="0"/>
        <v>Yes</v>
      </c>
      <c r="G23" s="82" t="s">
        <v>930</v>
      </c>
      <c r="H23" s="82" t="s">
        <v>931</v>
      </c>
    </row>
    <row r="24" spans="1:8" x14ac:dyDescent="0.3">
      <c r="A24" s="39" t="s">
        <v>79</v>
      </c>
      <c r="B24" s="39" t="s">
        <v>105</v>
      </c>
      <c r="C24" s="40" t="s">
        <v>105</v>
      </c>
      <c r="D24" s="42" t="str">
        <f t="shared" si="0"/>
        <v>Yes</v>
      </c>
    </row>
    <row r="25" spans="1:8" x14ac:dyDescent="0.3">
      <c r="A25" s="39" t="s">
        <v>79</v>
      </c>
      <c r="B25" s="39" t="s">
        <v>102</v>
      </c>
      <c r="C25" s="40" t="s">
        <v>102</v>
      </c>
      <c r="D25" s="42" t="str">
        <f t="shared" si="0"/>
        <v>Yes</v>
      </c>
    </row>
    <row r="26" spans="1:8" x14ac:dyDescent="0.3">
      <c r="A26" s="39" t="s">
        <v>79</v>
      </c>
      <c r="B26" s="39" t="s">
        <v>103</v>
      </c>
      <c r="C26" s="40" t="s">
        <v>103</v>
      </c>
      <c r="D26" s="42" t="str">
        <f t="shared" si="0"/>
        <v>Yes</v>
      </c>
    </row>
    <row r="27" spans="1:8" x14ac:dyDescent="0.3">
      <c r="A27" s="39" t="s">
        <v>79</v>
      </c>
      <c r="B27" s="39" t="s">
        <v>104</v>
      </c>
      <c r="C27" s="40" t="s">
        <v>104</v>
      </c>
      <c r="D27" s="42" t="str">
        <f>IF(C27=B27,"Yes","No")</f>
        <v>Yes</v>
      </c>
    </row>
    <row r="28" spans="1:8" x14ac:dyDescent="0.3">
      <c r="A28" s="39" t="s">
        <v>79</v>
      </c>
      <c r="B28" s="39" t="s">
        <v>143</v>
      </c>
      <c r="C28" s="40" t="s">
        <v>143</v>
      </c>
      <c r="D28" s="42" t="str">
        <f t="shared" si="0"/>
        <v>Yes</v>
      </c>
    </row>
    <row r="29" spans="1:8" x14ac:dyDescent="0.3">
      <c r="A29" s="39" t="s">
        <v>79</v>
      </c>
      <c r="B29" s="39" t="s">
        <v>107</v>
      </c>
      <c r="C29" s="40" t="s">
        <v>107</v>
      </c>
      <c r="D29" s="42" t="str">
        <f t="shared" si="0"/>
        <v>Yes</v>
      </c>
    </row>
    <row r="30" spans="1:8" x14ac:dyDescent="0.3">
      <c r="A30" s="39" t="s">
        <v>79</v>
      </c>
      <c r="B30" s="39" t="s">
        <v>98</v>
      </c>
      <c r="C30" s="40" t="s">
        <v>98</v>
      </c>
      <c r="D30" s="42" t="str">
        <f t="shared" si="0"/>
        <v>Yes</v>
      </c>
    </row>
    <row r="31" spans="1:8" x14ac:dyDescent="0.3">
      <c r="A31" s="39" t="s">
        <v>514</v>
      </c>
      <c r="B31" s="39" t="s">
        <v>144</v>
      </c>
      <c r="C31" s="40" t="s">
        <v>144</v>
      </c>
      <c r="D31" s="42" t="str">
        <f t="shared" si="0"/>
        <v>Yes</v>
      </c>
    </row>
    <row r="32" spans="1:8" x14ac:dyDescent="0.3">
      <c r="A32" s="39" t="s">
        <v>514</v>
      </c>
      <c r="B32" s="39" t="s">
        <v>145</v>
      </c>
      <c r="C32" s="40" t="s">
        <v>145</v>
      </c>
      <c r="D32" s="42" t="str">
        <f t="shared" si="0"/>
        <v>Yes</v>
      </c>
    </row>
    <row r="33" spans="1:4" x14ac:dyDescent="0.3">
      <c r="A33" s="39" t="s">
        <v>514</v>
      </c>
      <c r="B33" s="39" t="s">
        <v>146</v>
      </c>
      <c r="C33" s="40" t="s">
        <v>146</v>
      </c>
      <c r="D33" s="42" t="str">
        <f t="shared" si="0"/>
        <v>Yes</v>
      </c>
    </row>
    <row r="34" spans="1:4" x14ac:dyDescent="0.3">
      <c r="A34" s="39" t="s">
        <v>79</v>
      </c>
      <c r="B34" s="39" t="s">
        <v>147</v>
      </c>
      <c r="C34" s="40" t="s">
        <v>147</v>
      </c>
      <c r="D34" s="42" t="str">
        <f t="shared" si="0"/>
        <v>Yes</v>
      </c>
    </row>
    <row r="35" spans="1:4" x14ac:dyDescent="0.3">
      <c r="A35" s="39" t="s">
        <v>498</v>
      </c>
      <c r="B35" s="39" t="s">
        <v>100</v>
      </c>
      <c r="C35" s="40" t="s">
        <v>100</v>
      </c>
      <c r="D35" s="42" t="str">
        <f t="shared" si="0"/>
        <v>Yes</v>
      </c>
    </row>
    <row r="36" spans="1:4" x14ac:dyDescent="0.3">
      <c r="A36" s="39" t="s">
        <v>79</v>
      </c>
      <c r="B36" s="39" t="s">
        <v>101</v>
      </c>
      <c r="C36" s="40" t="s">
        <v>101</v>
      </c>
      <c r="D36" s="42" t="str">
        <f t="shared" si="0"/>
        <v>Yes</v>
      </c>
    </row>
    <row r="37" spans="1:4" x14ac:dyDescent="0.3">
      <c r="A37" s="39" t="s">
        <v>79</v>
      </c>
      <c r="B37" s="39" t="s">
        <v>148</v>
      </c>
      <c r="C37" s="40" t="s">
        <v>148</v>
      </c>
      <c r="D37" s="42" t="str">
        <f t="shared" si="0"/>
        <v>Yes</v>
      </c>
    </row>
    <row r="38" spans="1:4" x14ac:dyDescent="0.3">
      <c r="A38" s="39" t="s">
        <v>79</v>
      </c>
      <c r="B38" s="39" t="s">
        <v>149</v>
      </c>
      <c r="C38" s="40" t="s">
        <v>149</v>
      </c>
      <c r="D38" s="42" t="str">
        <f t="shared" si="0"/>
        <v>Yes</v>
      </c>
    </row>
    <row r="39" spans="1:4" x14ac:dyDescent="0.3">
      <c r="A39" s="39" t="s">
        <v>79</v>
      </c>
      <c r="B39" s="39" t="s">
        <v>469</v>
      </c>
      <c r="C39" s="40" t="s">
        <v>150</v>
      </c>
      <c r="D39" s="42" t="str">
        <f t="shared" si="0"/>
        <v>Yes</v>
      </c>
    </row>
    <row r="40" spans="1:4" x14ac:dyDescent="0.3">
      <c r="A40" s="39" t="s">
        <v>79</v>
      </c>
      <c r="B40" s="39" t="s">
        <v>465</v>
      </c>
      <c r="C40" s="40" t="s">
        <v>783</v>
      </c>
      <c r="D40" s="42" t="str">
        <f t="shared" si="0"/>
        <v>Yes</v>
      </c>
    </row>
    <row r="41" spans="1:4" x14ac:dyDescent="0.3">
      <c r="A41" s="39" t="s">
        <v>79</v>
      </c>
      <c r="B41" s="39" t="s">
        <v>458</v>
      </c>
      <c r="C41" s="40" t="s">
        <v>151</v>
      </c>
      <c r="D41" s="42" t="str">
        <f t="shared" si="0"/>
        <v>Yes</v>
      </c>
    </row>
    <row r="42" spans="1:4" x14ac:dyDescent="0.3">
      <c r="A42" s="39" t="s">
        <v>79</v>
      </c>
      <c r="B42" s="39" t="s">
        <v>152</v>
      </c>
      <c r="C42" s="40" t="s">
        <v>152</v>
      </c>
      <c r="D42" s="42" t="str">
        <f t="shared" si="0"/>
        <v>Yes</v>
      </c>
    </row>
    <row r="43" spans="1:4" x14ac:dyDescent="0.3">
      <c r="A43" s="39" t="s">
        <v>79</v>
      </c>
      <c r="B43" s="39" t="s">
        <v>153</v>
      </c>
      <c r="C43" s="40" t="s">
        <v>153</v>
      </c>
      <c r="D43" s="42" t="str">
        <f t="shared" si="0"/>
        <v>Yes</v>
      </c>
    </row>
    <row r="44" spans="1:4" x14ac:dyDescent="0.3">
      <c r="A44" s="39" t="s">
        <v>79</v>
      </c>
      <c r="B44" s="39" t="s">
        <v>441</v>
      </c>
      <c r="C44" s="40" t="s">
        <v>782</v>
      </c>
      <c r="D44" s="42" t="str">
        <f t="shared" si="0"/>
        <v>Yes</v>
      </c>
    </row>
    <row r="45" spans="1:4" x14ac:dyDescent="0.3">
      <c r="A45" s="39" t="s">
        <v>79</v>
      </c>
      <c r="B45" s="39" t="s">
        <v>154</v>
      </c>
      <c r="C45" s="40" t="s">
        <v>154</v>
      </c>
      <c r="D45" s="42" t="str">
        <f t="shared" si="0"/>
        <v>Yes</v>
      </c>
    </row>
    <row r="46" spans="1:4" x14ac:dyDescent="0.3">
      <c r="A46" s="39" t="s">
        <v>79</v>
      </c>
      <c r="B46" s="39" t="s">
        <v>155</v>
      </c>
      <c r="C46" s="40" t="s">
        <v>155</v>
      </c>
      <c r="D46" s="42" t="str">
        <f t="shared" si="0"/>
        <v>Yes</v>
      </c>
    </row>
    <row r="47" spans="1:4" x14ac:dyDescent="0.3">
      <c r="A47" s="39" t="s">
        <v>80</v>
      </c>
      <c r="B47" s="39" t="s">
        <v>91</v>
      </c>
      <c r="C47" s="40" t="s">
        <v>91</v>
      </c>
      <c r="D47" s="42" t="str">
        <f t="shared" si="0"/>
        <v>Yes</v>
      </c>
    </row>
    <row r="48" spans="1:4" x14ac:dyDescent="0.3">
      <c r="A48" s="39" t="s">
        <v>80</v>
      </c>
      <c r="B48" s="39" t="s">
        <v>156</v>
      </c>
      <c r="C48" s="40" t="s">
        <v>156</v>
      </c>
      <c r="D48" s="42" t="str">
        <f t="shared" si="0"/>
        <v>Yes</v>
      </c>
    </row>
    <row r="49" spans="1:4" x14ac:dyDescent="0.3">
      <c r="A49" s="39" t="s">
        <v>80</v>
      </c>
      <c r="B49" s="39" t="s">
        <v>121</v>
      </c>
      <c r="C49" s="40" t="s">
        <v>776</v>
      </c>
      <c r="D49" s="42" t="str">
        <f t="shared" si="0"/>
        <v>Yes</v>
      </c>
    </row>
    <row r="50" spans="1:4" x14ac:dyDescent="0.3">
      <c r="A50" s="39" t="s">
        <v>80</v>
      </c>
      <c r="B50" s="39" t="s">
        <v>90</v>
      </c>
      <c r="C50" s="40" t="s">
        <v>90</v>
      </c>
      <c r="D50" s="42" t="str">
        <f t="shared" si="0"/>
        <v>Yes</v>
      </c>
    </row>
    <row r="51" spans="1:4" x14ac:dyDescent="0.3">
      <c r="A51" s="39" t="s">
        <v>80</v>
      </c>
      <c r="B51" s="39" t="s">
        <v>120</v>
      </c>
      <c r="C51" s="40" t="s">
        <v>120</v>
      </c>
      <c r="D51" s="42" t="str">
        <f t="shared" si="0"/>
        <v>Yes</v>
      </c>
    </row>
    <row r="52" spans="1:4" x14ac:dyDescent="0.3">
      <c r="A52" s="39" t="s">
        <v>80</v>
      </c>
      <c r="B52" s="39" t="s">
        <v>119</v>
      </c>
      <c r="C52" s="40" t="s">
        <v>119</v>
      </c>
      <c r="D52" s="42" t="str">
        <f t="shared" si="0"/>
        <v>Yes</v>
      </c>
    </row>
    <row r="53" spans="1:4" x14ac:dyDescent="0.3">
      <c r="A53" s="39" t="s">
        <v>80</v>
      </c>
      <c r="B53" s="39" t="s">
        <v>157</v>
      </c>
      <c r="C53" s="40" t="s">
        <v>157</v>
      </c>
      <c r="D53" s="42" t="str">
        <f t="shared" si="0"/>
        <v>Yes</v>
      </c>
    </row>
    <row r="54" spans="1:4" x14ac:dyDescent="0.3">
      <c r="A54" s="39" t="s">
        <v>80</v>
      </c>
      <c r="B54" s="39" t="s">
        <v>158</v>
      </c>
      <c r="C54" s="40" t="s">
        <v>158</v>
      </c>
      <c r="D54" s="42" t="str">
        <f t="shared" si="0"/>
        <v>Yes</v>
      </c>
    </row>
    <row r="55" spans="1:4" x14ac:dyDescent="0.3">
      <c r="A55" s="39" t="s">
        <v>80</v>
      </c>
      <c r="B55" s="39" t="s">
        <v>96</v>
      </c>
      <c r="C55" s="40" t="s">
        <v>96</v>
      </c>
      <c r="D55" s="42" t="str">
        <f t="shared" si="0"/>
        <v>Yes</v>
      </c>
    </row>
    <row r="56" spans="1:4" x14ac:dyDescent="0.3">
      <c r="A56" s="39" t="s">
        <v>80</v>
      </c>
      <c r="B56" s="39" t="s">
        <v>159</v>
      </c>
      <c r="C56" s="40" t="s">
        <v>159</v>
      </c>
      <c r="D56" s="42" t="str">
        <f t="shared" si="0"/>
        <v>Yes</v>
      </c>
    </row>
    <row r="57" spans="1:4" x14ac:dyDescent="0.3">
      <c r="A57" s="39" t="s">
        <v>80</v>
      </c>
      <c r="B57" s="39" t="s">
        <v>118</v>
      </c>
      <c r="C57" s="40" t="s">
        <v>118</v>
      </c>
      <c r="D57" s="42" t="str">
        <f t="shared" si="0"/>
        <v>Yes</v>
      </c>
    </row>
    <row r="58" spans="1:4" x14ac:dyDescent="0.3">
      <c r="A58" s="39" t="s">
        <v>80</v>
      </c>
      <c r="B58" s="39" t="s">
        <v>117</v>
      </c>
      <c r="C58" s="40" t="s">
        <v>117</v>
      </c>
      <c r="D58" s="42" t="str">
        <f t="shared" si="0"/>
        <v>Yes</v>
      </c>
    </row>
    <row r="59" spans="1:4" x14ac:dyDescent="0.3">
      <c r="A59" s="39" t="s">
        <v>81</v>
      </c>
      <c r="B59" s="39" t="s">
        <v>110</v>
      </c>
      <c r="C59" s="40" t="s">
        <v>110</v>
      </c>
      <c r="D59" s="42" t="str">
        <f t="shared" si="0"/>
        <v>Yes</v>
      </c>
    </row>
    <row r="60" spans="1:4" x14ac:dyDescent="0.3">
      <c r="A60" s="39" t="s">
        <v>81</v>
      </c>
      <c r="B60" s="39" t="s">
        <v>163</v>
      </c>
      <c r="C60" s="40" t="s">
        <v>163</v>
      </c>
      <c r="D60" s="42" t="str">
        <f t="shared" si="0"/>
        <v>Yes</v>
      </c>
    </row>
    <row r="61" spans="1:4" x14ac:dyDescent="0.3">
      <c r="A61" s="39" t="s">
        <v>299</v>
      </c>
      <c r="B61" s="39" t="s">
        <v>89</v>
      </c>
      <c r="C61" s="40"/>
      <c r="D61" s="43" t="str">
        <f t="shared" si="0"/>
        <v>No</v>
      </c>
    </row>
    <row r="62" spans="1:4" x14ac:dyDescent="0.3">
      <c r="A62" s="39" t="s">
        <v>82</v>
      </c>
      <c r="B62" s="39" t="s">
        <v>99</v>
      </c>
      <c r="C62" s="40"/>
      <c r="D62" s="43" t="str">
        <f t="shared" si="0"/>
        <v>No</v>
      </c>
    </row>
    <row r="63" spans="1:4" x14ac:dyDescent="0.3">
      <c r="A63" s="39" t="s">
        <v>81</v>
      </c>
      <c r="B63" s="39" t="s">
        <v>162</v>
      </c>
      <c r="C63" s="40" t="s">
        <v>162</v>
      </c>
      <c r="D63" s="42" t="str">
        <f t="shared" si="0"/>
        <v>Yes</v>
      </c>
    </row>
    <row r="64" spans="1:4" x14ac:dyDescent="0.3">
      <c r="A64" s="39" t="s">
        <v>81</v>
      </c>
      <c r="B64" s="39" t="s">
        <v>160</v>
      </c>
      <c r="C64" s="40" t="s">
        <v>160</v>
      </c>
      <c r="D64" s="42" t="str">
        <f t="shared" si="0"/>
        <v>Yes</v>
      </c>
    </row>
    <row r="65" spans="1:4" x14ac:dyDescent="0.3">
      <c r="A65" s="39" t="s">
        <v>83</v>
      </c>
      <c r="B65" s="39" t="s">
        <v>116</v>
      </c>
      <c r="C65" s="40" t="s">
        <v>116</v>
      </c>
      <c r="D65" s="42" t="str">
        <f t="shared" si="0"/>
        <v>Yes</v>
      </c>
    </row>
    <row r="66" spans="1:4" x14ac:dyDescent="0.3">
      <c r="A66" s="39" t="s">
        <v>83</v>
      </c>
      <c r="B66" s="39" t="s">
        <v>95</v>
      </c>
      <c r="C66" s="40" t="s">
        <v>95</v>
      </c>
      <c r="D66" s="42" t="str">
        <f t="shared" si="0"/>
        <v>Yes</v>
      </c>
    </row>
    <row r="67" spans="1:4" x14ac:dyDescent="0.3">
      <c r="A67" s="39" t="s">
        <v>83</v>
      </c>
      <c r="B67" s="39" t="s">
        <v>115</v>
      </c>
      <c r="C67" s="40" t="s">
        <v>115</v>
      </c>
      <c r="D67" s="42" t="str">
        <f t="shared" si="0"/>
        <v>Yes</v>
      </c>
    </row>
    <row r="68" spans="1:4" x14ac:dyDescent="0.3">
      <c r="A68" s="39" t="s">
        <v>83</v>
      </c>
      <c r="B68" s="39" t="s">
        <v>94</v>
      </c>
      <c r="C68" s="40" t="s">
        <v>94</v>
      </c>
      <c r="D68" s="42" t="str">
        <f t="shared" ref="D68:D74" si="1">IF(C68=B68,"Yes","No")</f>
        <v>Yes</v>
      </c>
    </row>
    <row r="69" spans="1:4" x14ac:dyDescent="0.3">
      <c r="A69" s="39" t="s">
        <v>83</v>
      </c>
      <c r="B69" s="39" t="s">
        <v>114</v>
      </c>
      <c r="C69" s="40" t="s">
        <v>114</v>
      </c>
      <c r="D69" s="42" t="str">
        <f t="shared" si="1"/>
        <v>Yes</v>
      </c>
    </row>
    <row r="70" spans="1:4" x14ac:dyDescent="0.3">
      <c r="A70" s="39" t="s">
        <v>83</v>
      </c>
      <c r="B70" s="39" t="s">
        <v>113</v>
      </c>
      <c r="C70" s="40" t="s">
        <v>113</v>
      </c>
      <c r="D70" s="42" t="str">
        <f t="shared" si="1"/>
        <v>Yes</v>
      </c>
    </row>
    <row r="71" spans="1:4" x14ac:dyDescent="0.3">
      <c r="A71" s="39" t="s">
        <v>83</v>
      </c>
      <c r="B71" s="39" t="s">
        <v>112</v>
      </c>
      <c r="C71" s="40" t="s">
        <v>112</v>
      </c>
      <c r="D71" s="42" t="str">
        <f t="shared" si="1"/>
        <v>Yes</v>
      </c>
    </row>
    <row r="72" spans="1:4" x14ac:dyDescent="0.3">
      <c r="A72" s="39" t="s">
        <v>83</v>
      </c>
      <c r="B72" s="39" t="s">
        <v>161</v>
      </c>
      <c r="C72" s="40" t="s">
        <v>161</v>
      </c>
      <c r="D72" s="42" t="str">
        <f t="shared" si="1"/>
        <v>Yes</v>
      </c>
    </row>
    <row r="73" spans="1:4" x14ac:dyDescent="0.3">
      <c r="A73" s="39" t="s">
        <v>84</v>
      </c>
      <c r="B73" s="39" t="s">
        <v>86</v>
      </c>
      <c r="C73" s="8"/>
      <c r="D73" s="43" t="str">
        <f t="shared" si="1"/>
        <v>No</v>
      </c>
    </row>
    <row r="74" spans="1:4" x14ac:dyDescent="0.3">
      <c r="A74" s="39" t="s">
        <v>84</v>
      </c>
      <c r="B74" s="39" t="s">
        <v>85</v>
      </c>
      <c r="C74" s="8"/>
      <c r="D74" s="43" t="str">
        <f t="shared" si="1"/>
        <v>No</v>
      </c>
    </row>
  </sheetData>
  <mergeCells count="3">
    <mergeCell ref="B1:C1"/>
    <mergeCell ref="D1:D2"/>
    <mergeCell ref="A1:A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5740-D639-46CB-96E2-A9DD2DFAED5C}">
  <dimension ref="A1:W74"/>
  <sheetViews>
    <sheetView zoomScaleNormal="100" workbookViewId="0">
      <pane xSplit="5" ySplit="2" topLeftCell="F54" activePane="bottomRight" state="frozen"/>
      <selection activeCell="B12" sqref="B12"/>
      <selection pane="topRight" activeCell="B12" sqref="B12"/>
      <selection pane="bottomLeft" activeCell="B12" sqref="B12"/>
      <selection pane="bottomRight" activeCell="A22" sqref="A22"/>
    </sheetView>
  </sheetViews>
  <sheetFormatPr defaultColWidth="9.21875" defaultRowHeight="14.4" x14ac:dyDescent="0.3"/>
  <cols>
    <col min="1" max="1" width="22" style="16" customWidth="1"/>
    <col min="2" max="4" width="10.44140625" style="13" customWidth="1"/>
    <col min="5" max="5" width="51.21875" style="15" customWidth="1"/>
    <col min="6" max="6" width="58.77734375" style="13" customWidth="1"/>
    <col min="7" max="7" width="49" style="13" customWidth="1"/>
    <col min="8" max="8" width="49" style="15" customWidth="1"/>
    <col min="9" max="9" width="49" style="13" customWidth="1"/>
    <col min="10" max="14" width="15.44140625" style="13" customWidth="1"/>
    <col min="15" max="15" width="49" style="14" customWidth="1"/>
    <col min="16" max="17" width="15.44140625" style="13" customWidth="1"/>
    <col min="18" max="20" width="29.5546875" style="14" customWidth="1"/>
    <col min="21" max="23" width="15.44140625" style="13" customWidth="1"/>
  </cols>
  <sheetData>
    <row r="1" spans="1:23" s="27" customFormat="1" ht="15.6" x14ac:dyDescent="0.3">
      <c r="A1" s="237" t="s">
        <v>128</v>
      </c>
      <c r="B1" s="238"/>
      <c r="C1" s="238"/>
      <c r="D1" s="238"/>
      <c r="E1" s="238"/>
      <c r="F1" s="239"/>
      <c r="G1" s="240" t="s">
        <v>749</v>
      </c>
      <c r="H1" s="240"/>
      <c r="I1" s="240"/>
      <c r="J1" s="236" t="s">
        <v>748</v>
      </c>
      <c r="K1" s="236"/>
      <c r="L1" s="236"/>
      <c r="M1" s="236"/>
      <c r="N1" s="236"/>
      <c r="O1" s="236"/>
      <c r="P1" s="236"/>
      <c r="Q1" s="236"/>
      <c r="R1" s="236"/>
      <c r="S1" s="236"/>
      <c r="T1" s="236"/>
      <c r="U1" s="236"/>
      <c r="V1" s="236"/>
      <c r="W1" s="236"/>
    </row>
    <row r="2" spans="1:23" s="22" customFormat="1" ht="26.4" x14ac:dyDescent="0.3">
      <c r="A2" s="26" t="s">
        <v>747</v>
      </c>
      <c r="B2" s="26" t="s">
        <v>746</v>
      </c>
      <c r="C2" s="26" t="s">
        <v>745</v>
      </c>
      <c r="D2" s="26" t="s">
        <v>744</v>
      </c>
      <c r="E2" s="26" t="s">
        <v>111</v>
      </c>
      <c r="F2" s="26" t="s">
        <v>167</v>
      </c>
      <c r="G2" s="25" t="s">
        <v>743</v>
      </c>
      <c r="H2" s="25" t="s">
        <v>742</v>
      </c>
      <c r="I2" s="25" t="s">
        <v>741</v>
      </c>
      <c r="J2" s="23" t="s">
        <v>740</v>
      </c>
      <c r="K2" s="23" t="s">
        <v>739</v>
      </c>
      <c r="L2" s="23" t="s">
        <v>25</v>
      </c>
      <c r="M2" s="23" t="s">
        <v>738</v>
      </c>
      <c r="N2" s="23" t="s">
        <v>731</v>
      </c>
      <c r="O2" s="24" t="s">
        <v>737</v>
      </c>
      <c r="P2" s="23" t="s">
        <v>736</v>
      </c>
      <c r="Q2" s="23" t="s">
        <v>731</v>
      </c>
      <c r="R2" s="24" t="s">
        <v>735</v>
      </c>
      <c r="S2" s="24" t="s">
        <v>734</v>
      </c>
      <c r="T2" s="24" t="s">
        <v>731</v>
      </c>
      <c r="U2" s="23" t="s">
        <v>733</v>
      </c>
      <c r="V2" s="23" t="s">
        <v>732</v>
      </c>
      <c r="W2" s="23" t="s">
        <v>731</v>
      </c>
    </row>
    <row r="3" spans="1:23" s="17" customFormat="1" ht="13.8" x14ac:dyDescent="0.3">
      <c r="A3" s="2" t="s">
        <v>77</v>
      </c>
      <c r="B3" s="2" t="s">
        <v>692</v>
      </c>
      <c r="C3" s="2"/>
      <c r="D3" s="2"/>
      <c r="E3" s="18" t="s">
        <v>129</v>
      </c>
      <c r="F3" s="2" t="s">
        <v>730</v>
      </c>
      <c r="G3" s="2" t="s">
        <v>729</v>
      </c>
      <c r="H3" s="18" t="s">
        <v>728</v>
      </c>
      <c r="I3" s="2" t="s">
        <v>727</v>
      </c>
      <c r="J3" s="2" t="s">
        <v>709</v>
      </c>
      <c r="K3" s="2" t="s">
        <v>173</v>
      </c>
      <c r="L3" s="2" t="s">
        <v>204</v>
      </c>
      <c r="M3" s="2" t="s">
        <v>169</v>
      </c>
      <c r="N3" s="2" t="s">
        <v>203</v>
      </c>
      <c r="O3" s="2"/>
      <c r="P3" s="2"/>
      <c r="Q3" s="2"/>
      <c r="R3" s="2" t="s">
        <v>708</v>
      </c>
      <c r="S3" s="2" t="s">
        <v>169</v>
      </c>
      <c r="T3" s="2" t="s">
        <v>707</v>
      </c>
      <c r="U3" s="2" t="s">
        <v>706</v>
      </c>
      <c r="V3" s="2" t="s">
        <v>169</v>
      </c>
      <c r="W3" s="2" t="s">
        <v>705</v>
      </c>
    </row>
    <row r="4" spans="1:23" s="17" customFormat="1" ht="13.8" x14ac:dyDescent="0.3">
      <c r="A4" s="2" t="s">
        <v>77</v>
      </c>
      <c r="B4" s="2" t="s">
        <v>692</v>
      </c>
      <c r="C4" s="2"/>
      <c r="D4" s="2"/>
      <c r="E4" s="18" t="s">
        <v>130</v>
      </c>
      <c r="F4" s="2" t="s">
        <v>726</v>
      </c>
      <c r="G4" s="2" t="s">
        <v>725</v>
      </c>
      <c r="H4" s="18" t="s">
        <v>724</v>
      </c>
      <c r="I4" s="2" t="s">
        <v>723</v>
      </c>
      <c r="J4" s="2" t="s">
        <v>709</v>
      </c>
      <c r="K4" s="2" t="s">
        <v>173</v>
      </c>
      <c r="L4" s="2" t="s">
        <v>204</v>
      </c>
      <c r="M4" s="2" t="s">
        <v>169</v>
      </c>
      <c r="N4" s="2" t="s">
        <v>203</v>
      </c>
      <c r="O4" s="2"/>
      <c r="P4" s="2"/>
      <c r="Q4" s="2"/>
      <c r="R4" s="2" t="s">
        <v>708</v>
      </c>
      <c r="S4" s="2" t="s">
        <v>169</v>
      </c>
      <c r="T4" s="2" t="s">
        <v>707</v>
      </c>
      <c r="U4" s="2" t="s">
        <v>706</v>
      </c>
      <c r="V4" s="2" t="s">
        <v>169</v>
      </c>
      <c r="W4" s="2" t="s">
        <v>705</v>
      </c>
    </row>
    <row r="5" spans="1:23" s="17" customFormat="1" ht="13.8" x14ac:dyDescent="0.3">
      <c r="A5" s="2" t="s">
        <v>77</v>
      </c>
      <c r="B5" s="2" t="s">
        <v>692</v>
      </c>
      <c r="C5" s="2"/>
      <c r="D5" s="2"/>
      <c r="E5" s="18" t="s">
        <v>131</v>
      </c>
      <c r="F5" s="2" t="s">
        <v>722</v>
      </c>
      <c r="G5" s="2" t="s">
        <v>721</v>
      </c>
      <c r="H5" s="18" t="s">
        <v>720</v>
      </c>
      <c r="I5" s="2" t="s">
        <v>719</v>
      </c>
      <c r="J5" s="2" t="s">
        <v>709</v>
      </c>
      <c r="K5" s="2" t="s">
        <v>173</v>
      </c>
      <c r="L5" s="2" t="s">
        <v>204</v>
      </c>
      <c r="M5" s="2" t="s">
        <v>169</v>
      </c>
      <c r="N5" s="2" t="s">
        <v>203</v>
      </c>
      <c r="O5" s="2"/>
      <c r="P5" s="2"/>
      <c r="Q5" s="2"/>
      <c r="R5" s="2" t="s">
        <v>708</v>
      </c>
      <c r="S5" s="2" t="s">
        <v>169</v>
      </c>
      <c r="T5" s="2" t="s">
        <v>707</v>
      </c>
      <c r="U5" s="2" t="s">
        <v>706</v>
      </c>
      <c r="V5" s="2" t="s">
        <v>169</v>
      </c>
      <c r="W5" s="2" t="s">
        <v>705</v>
      </c>
    </row>
    <row r="6" spans="1:23" s="17" customFormat="1" ht="13.8" x14ac:dyDescent="0.3">
      <c r="A6" s="2" t="s">
        <v>77</v>
      </c>
      <c r="B6" s="2" t="s">
        <v>692</v>
      </c>
      <c r="C6" s="2"/>
      <c r="D6" s="2"/>
      <c r="E6" s="18" t="s">
        <v>108</v>
      </c>
      <c r="F6" s="2" t="s">
        <v>718</v>
      </c>
      <c r="G6" s="2" t="s">
        <v>717</v>
      </c>
      <c r="H6" s="18" t="s">
        <v>716</v>
      </c>
      <c r="I6" s="2" t="s">
        <v>715</v>
      </c>
      <c r="J6" s="2" t="s">
        <v>709</v>
      </c>
      <c r="K6" s="2" t="s">
        <v>173</v>
      </c>
      <c r="L6" s="2" t="s">
        <v>204</v>
      </c>
      <c r="M6" s="2" t="s">
        <v>169</v>
      </c>
      <c r="N6" s="2" t="s">
        <v>203</v>
      </c>
      <c r="O6" s="2"/>
      <c r="P6" s="2"/>
      <c r="Q6" s="2"/>
      <c r="R6" s="2" t="s">
        <v>708</v>
      </c>
      <c r="S6" s="2" t="s">
        <v>169</v>
      </c>
      <c r="T6" s="2" t="s">
        <v>707</v>
      </c>
      <c r="U6" s="2" t="s">
        <v>714</v>
      </c>
      <c r="V6" s="2" t="s">
        <v>169</v>
      </c>
      <c r="W6" s="2" t="s">
        <v>705</v>
      </c>
    </row>
    <row r="7" spans="1:23" s="17" customFormat="1" ht="13.8" x14ac:dyDescent="0.3">
      <c r="A7" s="2" t="s">
        <v>77</v>
      </c>
      <c r="B7" s="2" t="s">
        <v>692</v>
      </c>
      <c r="C7" s="2"/>
      <c r="D7" s="2"/>
      <c r="E7" s="18" t="s">
        <v>133</v>
      </c>
      <c r="F7" s="2" t="s">
        <v>713</v>
      </c>
      <c r="G7" s="2" t="s">
        <v>712</v>
      </c>
      <c r="H7" s="18" t="s">
        <v>711</v>
      </c>
      <c r="I7" s="2" t="s">
        <v>710</v>
      </c>
      <c r="J7" s="2" t="s">
        <v>709</v>
      </c>
      <c r="K7" s="2" t="s">
        <v>173</v>
      </c>
      <c r="L7" s="2" t="s">
        <v>204</v>
      </c>
      <c r="M7" s="2" t="s">
        <v>169</v>
      </c>
      <c r="N7" s="2" t="s">
        <v>203</v>
      </c>
      <c r="O7" s="2"/>
      <c r="P7" s="2"/>
      <c r="Q7" s="2"/>
      <c r="R7" s="2" t="s">
        <v>708</v>
      </c>
      <c r="S7" s="2" t="s">
        <v>169</v>
      </c>
      <c r="T7" s="2" t="s">
        <v>707</v>
      </c>
      <c r="U7" s="2" t="s">
        <v>706</v>
      </c>
      <c r="V7" s="2" t="s">
        <v>169</v>
      </c>
      <c r="W7" s="2" t="s">
        <v>705</v>
      </c>
    </row>
    <row r="8" spans="1:23" s="17" customFormat="1" ht="13.8" x14ac:dyDescent="0.3">
      <c r="A8" s="2" t="s">
        <v>77</v>
      </c>
      <c r="B8" s="2" t="s">
        <v>701</v>
      </c>
      <c r="C8" s="2" t="s">
        <v>704</v>
      </c>
      <c r="D8" s="2"/>
      <c r="E8" s="18" t="s">
        <v>126</v>
      </c>
      <c r="F8" s="2" t="s">
        <v>126</v>
      </c>
      <c r="G8" s="2" t="s">
        <v>699</v>
      </c>
      <c r="H8" s="18" t="s">
        <v>698</v>
      </c>
      <c r="I8" s="2" t="s">
        <v>697</v>
      </c>
      <c r="J8" s="2" t="s">
        <v>696</v>
      </c>
      <c r="K8" s="2" t="s">
        <v>173</v>
      </c>
      <c r="L8" s="2" t="s">
        <v>703</v>
      </c>
      <c r="M8" s="2" t="s">
        <v>169</v>
      </c>
      <c r="N8" s="2" t="s">
        <v>203</v>
      </c>
      <c r="O8" s="2" t="s">
        <v>695</v>
      </c>
      <c r="P8" s="2"/>
      <c r="Q8" s="2"/>
      <c r="R8" s="2" t="s">
        <v>694</v>
      </c>
      <c r="S8" s="2"/>
      <c r="T8" s="2"/>
      <c r="U8" s="2" t="s">
        <v>702</v>
      </c>
      <c r="V8" s="2"/>
      <c r="W8" s="2"/>
    </row>
    <row r="9" spans="1:23" s="17" customFormat="1" ht="13.8" x14ac:dyDescent="0.3">
      <c r="A9" s="2" t="s">
        <v>77</v>
      </c>
      <c r="B9" s="2" t="s">
        <v>701</v>
      </c>
      <c r="C9" s="2" t="s">
        <v>700</v>
      </c>
      <c r="D9" s="2"/>
      <c r="E9" s="18" t="s">
        <v>127</v>
      </c>
      <c r="F9" s="2" t="s">
        <v>127</v>
      </c>
      <c r="G9" s="2" t="s">
        <v>699</v>
      </c>
      <c r="H9" s="18" t="s">
        <v>698</v>
      </c>
      <c r="I9" s="2" t="s">
        <v>697</v>
      </c>
      <c r="J9" s="2" t="s">
        <v>696</v>
      </c>
      <c r="K9" s="2" t="s">
        <v>173</v>
      </c>
      <c r="L9" s="2" t="s">
        <v>204</v>
      </c>
      <c r="M9" s="2" t="s">
        <v>169</v>
      </c>
      <c r="N9" s="2" t="s">
        <v>203</v>
      </c>
      <c r="O9" s="2" t="s">
        <v>695</v>
      </c>
      <c r="P9" s="2"/>
      <c r="Q9" s="2"/>
      <c r="R9" s="2" t="s">
        <v>694</v>
      </c>
      <c r="S9" s="2"/>
      <c r="T9" s="2"/>
      <c r="U9" s="2" t="s">
        <v>693</v>
      </c>
      <c r="V9" s="2"/>
      <c r="W9" s="2"/>
    </row>
    <row r="10" spans="1:23" s="17" customFormat="1" ht="13.8" x14ac:dyDescent="0.3">
      <c r="A10" s="2" t="s">
        <v>77</v>
      </c>
      <c r="B10" s="2" t="s">
        <v>692</v>
      </c>
      <c r="C10" s="2" t="s">
        <v>691</v>
      </c>
      <c r="D10" s="2"/>
      <c r="E10" s="18" t="s">
        <v>109</v>
      </c>
      <c r="F10" s="2" t="s">
        <v>109</v>
      </c>
      <c r="G10" s="2" t="s">
        <v>690</v>
      </c>
      <c r="H10" s="18" t="s">
        <v>689</v>
      </c>
      <c r="I10" s="2" t="s">
        <v>688</v>
      </c>
      <c r="J10" s="2" t="s">
        <v>687</v>
      </c>
      <c r="K10" s="2" t="s">
        <v>173</v>
      </c>
      <c r="L10" s="2" t="s">
        <v>204</v>
      </c>
      <c r="M10" s="2" t="s">
        <v>169</v>
      </c>
      <c r="N10" s="2" t="s">
        <v>203</v>
      </c>
      <c r="O10" s="2" t="s">
        <v>686</v>
      </c>
      <c r="P10" s="2"/>
      <c r="Q10" s="2"/>
      <c r="R10" s="2" t="s">
        <v>685</v>
      </c>
      <c r="S10" s="2" t="s">
        <v>169</v>
      </c>
      <c r="T10" s="2" t="s">
        <v>684</v>
      </c>
      <c r="U10" s="2" t="s">
        <v>683</v>
      </c>
      <c r="V10" s="2"/>
      <c r="W10" s="2"/>
    </row>
    <row r="11" spans="1:23" s="17" customFormat="1" ht="13.8" x14ac:dyDescent="0.3">
      <c r="A11" s="2" t="s">
        <v>78</v>
      </c>
      <c r="B11" s="2"/>
      <c r="C11" s="2"/>
      <c r="D11" s="2"/>
      <c r="E11" s="18" t="s">
        <v>97</v>
      </c>
      <c r="F11" s="2" t="s">
        <v>682</v>
      </c>
      <c r="G11" s="2" t="s">
        <v>681</v>
      </c>
      <c r="H11" s="18" t="s">
        <v>680</v>
      </c>
      <c r="I11" s="2" t="s">
        <v>679</v>
      </c>
      <c r="J11" s="2" t="s">
        <v>678</v>
      </c>
      <c r="K11" s="2" t="s">
        <v>173</v>
      </c>
      <c r="L11" s="2" t="s">
        <v>204</v>
      </c>
      <c r="M11" s="2" t="s">
        <v>169</v>
      </c>
      <c r="N11" s="2" t="s">
        <v>203</v>
      </c>
      <c r="O11" s="2" t="s">
        <v>677</v>
      </c>
      <c r="P11" s="2"/>
      <c r="Q11" s="2"/>
      <c r="R11" s="2" t="s">
        <v>676</v>
      </c>
      <c r="S11" s="2" t="s">
        <v>169</v>
      </c>
      <c r="T11" s="2" t="s">
        <v>675</v>
      </c>
      <c r="U11" s="2" t="s">
        <v>674</v>
      </c>
      <c r="V11" s="2" t="s">
        <v>169</v>
      </c>
      <c r="W11" s="2" t="s">
        <v>264</v>
      </c>
    </row>
    <row r="12" spans="1:23" s="17" customFormat="1" ht="13.8" x14ac:dyDescent="0.3">
      <c r="A12" s="2" t="s">
        <v>78</v>
      </c>
      <c r="B12" s="2" t="s">
        <v>673</v>
      </c>
      <c r="C12" s="2" t="s">
        <v>672</v>
      </c>
      <c r="D12" s="2" t="s">
        <v>671</v>
      </c>
      <c r="E12" s="18" t="s">
        <v>88</v>
      </c>
      <c r="F12" s="2" t="s">
        <v>88</v>
      </c>
      <c r="G12" s="2" t="s">
        <v>670</v>
      </c>
      <c r="H12" s="18" t="s">
        <v>669</v>
      </c>
      <c r="I12" s="2" t="s">
        <v>668</v>
      </c>
      <c r="J12" s="2" t="s">
        <v>667</v>
      </c>
      <c r="K12" s="2" t="s">
        <v>173</v>
      </c>
      <c r="L12" s="2" t="s">
        <v>204</v>
      </c>
      <c r="M12" s="2" t="s">
        <v>169</v>
      </c>
      <c r="N12" s="2" t="s">
        <v>203</v>
      </c>
      <c r="O12" s="2" t="s">
        <v>666</v>
      </c>
      <c r="P12" s="2" t="s">
        <v>169</v>
      </c>
      <c r="Q12" s="2" t="s">
        <v>203</v>
      </c>
      <c r="R12" s="2" t="s">
        <v>665</v>
      </c>
      <c r="S12" s="2" t="s">
        <v>169</v>
      </c>
      <c r="T12" s="2" t="s">
        <v>664</v>
      </c>
      <c r="U12" s="2" t="s">
        <v>663</v>
      </c>
      <c r="V12" s="2" t="s">
        <v>169</v>
      </c>
      <c r="W12" s="2" t="s">
        <v>264</v>
      </c>
    </row>
    <row r="13" spans="1:23" s="17" customFormat="1" ht="13.8" x14ac:dyDescent="0.3">
      <c r="A13" s="2" t="s">
        <v>78</v>
      </c>
      <c r="B13" s="2" t="s">
        <v>651</v>
      </c>
      <c r="C13" s="2" t="s">
        <v>662</v>
      </c>
      <c r="D13" s="2" t="s">
        <v>661</v>
      </c>
      <c r="E13" s="18" t="s">
        <v>92</v>
      </c>
      <c r="F13" s="2" t="s">
        <v>92</v>
      </c>
      <c r="G13" s="2" t="s">
        <v>660</v>
      </c>
      <c r="H13" s="18" t="s">
        <v>659</v>
      </c>
      <c r="I13" s="2" t="s">
        <v>658</v>
      </c>
      <c r="J13" s="2" t="s">
        <v>657</v>
      </c>
      <c r="K13" s="2" t="s">
        <v>173</v>
      </c>
      <c r="L13" s="2" t="s">
        <v>204</v>
      </c>
      <c r="M13" s="2" t="s">
        <v>169</v>
      </c>
      <c r="N13" s="2" t="s">
        <v>203</v>
      </c>
      <c r="O13" s="2" t="s">
        <v>656</v>
      </c>
      <c r="P13" s="2" t="s">
        <v>169</v>
      </c>
      <c r="Q13" s="2" t="s">
        <v>655</v>
      </c>
      <c r="R13" s="2" t="s">
        <v>654</v>
      </c>
      <c r="S13" s="2" t="s">
        <v>169</v>
      </c>
      <c r="T13" s="2" t="s">
        <v>653</v>
      </c>
      <c r="U13" s="2" t="s">
        <v>652</v>
      </c>
      <c r="V13" s="2" t="s">
        <v>169</v>
      </c>
      <c r="W13" s="2" t="s">
        <v>264</v>
      </c>
    </row>
    <row r="14" spans="1:23" s="17" customFormat="1" ht="13.8" x14ac:dyDescent="0.3">
      <c r="A14" s="2" t="s">
        <v>78</v>
      </c>
      <c r="B14" s="2" t="s">
        <v>651</v>
      </c>
      <c r="C14" s="2" t="s">
        <v>650</v>
      </c>
      <c r="D14" s="2" t="s">
        <v>649</v>
      </c>
      <c r="E14" s="18" t="s">
        <v>93</v>
      </c>
      <c r="F14" s="2" t="s">
        <v>93</v>
      </c>
      <c r="G14" s="2" t="s">
        <v>648</v>
      </c>
      <c r="H14" s="18" t="s">
        <v>647</v>
      </c>
      <c r="I14" s="2" t="s">
        <v>646</v>
      </c>
      <c r="J14" s="2" t="s">
        <v>645</v>
      </c>
      <c r="K14" s="2" t="s">
        <v>173</v>
      </c>
      <c r="L14" s="2" t="s">
        <v>204</v>
      </c>
      <c r="M14" s="2" t="s">
        <v>169</v>
      </c>
      <c r="N14" s="2" t="s">
        <v>203</v>
      </c>
      <c r="O14" s="2" t="s">
        <v>644</v>
      </c>
      <c r="P14" s="2" t="s">
        <v>169</v>
      </c>
      <c r="Q14" s="2" t="s">
        <v>643</v>
      </c>
      <c r="R14" s="2" t="s">
        <v>642</v>
      </c>
      <c r="S14" s="2" t="s">
        <v>169</v>
      </c>
      <c r="T14" s="2" t="s">
        <v>641</v>
      </c>
      <c r="U14" s="2" t="s">
        <v>640</v>
      </c>
      <c r="V14" s="2" t="s">
        <v>169</v>
      </c>
      <c r="W14" s="2" t="s">
        <v>264</v>
      </c>
    </row>
    <row r="15" spans="1:23" s="17" customFormat="1" ht="13.8" x14ac:dyDescent="0.3">
      <c r="A15" s="2" t="s">
        <v>78</v>
      </c>
      <c r="B15" s="2" t="s">
        <v>592</v>
      </c>
      <c r="C15" s="2" t="s">
        <v>580</v>
      </c>
      <c r="D15" s="2" t="s">
        <v>639</v>
      </c>
      <c r="E15" s="18" t="s">
        <v>125</v>
      </c>
      <c r="F15" s="2" t="s">
        <v>125</v>
      </c>
      <c r="G15" s="2" t="s">
        <v>638</v>
      </c>
      <c r="H15" s="18" t="s">
        <v>637</v>
      </c>
      <c r="I15" s="2" t="s">
        <v>636</v>
      </c>
      <c r="J15" s="2" t="s">
        <v>635</v>
      </c>
      <c r="K15" s="2" t="s">
        <v>173</v>
      </c>
      <c r="L15" s="2" t="s">
        <v>204</v>
      </c>
      <c r="M15" s="2" t="s">
        <v>169</v>
      </c>
      <c r="N15" s="2" t="s">
        <v>203</v>
      </c>
      <c r="O15" s="2" t="s">
        <v>634</v>
      </c>
      <c r="P15" s="2" t="s">
        <v>169</v>
      </c>
      <c r="Q15" s="2" t="s">
        <v>633</v>
      </c>
      <c r="R15" s="2" t="s">
        <v>632</v>
      </c>
      <c r="S15" s="2" t="s">
        <v>169</v>
      </c>
      <c r="T15" s="2" t="s">
        <v>631</v>
      </c>
      <c r="U15" s="2" t="s">
        <v>630</v>
      </c>
      <c r="V15" s="2" t="s">
        <v>169</v>
      </c>
      <c r="W15" s="2" t="s">
        <v>264</v>
      </c>
    </row>
    <row r="16" spans="1:23" s="17" customFormat="1" ht="13.8" x14ac:dyDescent="0.3">
      <c r="A16" s="2" t="s">
        <v>78</v>
      </c>
      <c r="B16" s="2" t="s">
        <v>592</v>
      </c>
      <c r="C16" s="2" t="s">
        <v>580</v>
      </c>
      <c r="D16" s="2" t="s">
        <v>629</v>
      </c>
      <c r="E16" s="18" t="s">
        <v>138</v>
      </c>
      <c r="F16" s="2" t="s">
        <v>628</v>
      </c>
      <c r="G16" s="21" t="s">
        <v>612</v>
      </c>
      <c r="H16" s="18" t="s">
        <v>611</v>
      </c>
      <c r="I16" s="2" t="s">
        <v>610</v>
      </c>
      <c r="J16" s="2" t="s">
        <v>627</v>
      </c>
      <c r="K16" s="2" t="s">
        <v>173</v>
      </c>
      <c r="L16" s="2" t="s">
        <v>204</v>
      </c>
      <c r="M16" s="2" t="s">
        <v>169</v>
      </c>
      <c r="N16" s="2" t="s">
        <v>203</v>
      </c>
      <c r="O16" s="2" t="s">
        <v>626</v>
      </c>
      <c r="P16" s="2" t="s">
        <v>169</v>
      </c>
      <c r="Q16" s="2" t="s">
        <v>625</v>
      </c>
      <c r="R16" s="2" t="s">
        <v>624</v>
      </c>
      <c r="S16" s="2" t="s">
        <v>169</v>
      </c>
      <c r="T16" s="2" t="s">
        <v>616</v>
      </c>
      <c r="U16" s="2" t="s">
        <v>623</v>
      </c>
      <c r="V16" s="2" t="s">
        <v>169</v>
      </c>
      <c r="W16" s="2" t="s">
        <v>264</v>
      </c>
    </row>
    <row r="17" spans="1:23" s="17" customFormat="1" ht="13.8" x14ac:dyDescent="0.3">
      <c r="A17" s="2" t="s">
        <v>78</v>
      </c>
      <c r="B17" s="2" t="s">
        <v>581</v>
      </c>
      <c r="C17" s="2" t="s">
        <v>622</v>
      </c>
      <c r="D17" s="2" t="s">
        <v>602</v>
      </c>
      <c r="E17" s="18" t="s">
        <v>139</v>
      </c>
      <c r="F17" s="2" t="s">
        <v>621</v>
      </c>
      <c r="G17" s="21" t="s">
        <v>612</v>
      </c>
      <c r="H17" s="18" t="s">
        <v>611</v>
      </c>
      <c r="I17" s="2" t="s">
        <v>610</v>
      </c>
      <c r="J17" s="2" t="s">
        <v>620</v>
      </c>
      <c r="K17" s="2" t="s">
        <v>173</v>
      </c>
      <c r="L17" s="2" t="s">
        <v>608</v>
      </c>
      <c r="M17" s="2" t="s">
        <v>169</v>
      </c>
      <c r="N17" s="2" t="s">
        <v>203</v>
      </c>
      <c r="O17" s="2" t="s">
        <v>619</v>
      </c>
      <c r="P17" s="2" t="s">
        <v>169</v>
      </c>
      <c r="Q17" s="2" t="s">
        <v>618</v>
      </c>
      <c r="R17" s="2" t="s">
        <v>617</v>
      </c>
      <c r="S17" s="2" t="s">
        <v>169</v>
      </c>
      <c r="T17" s="2" t="s">
        <v>616</v>
      </c>
      <c r="U17" s="2" t="s">
        <v>603</v>
      </c>
      <c r="V17" s="2" t="s">
        <v>169</v>
      </c>
      <c r="W17" s="2" t="s">
        <v>264</v>
      </c>
    </row>
    <row r="18" spans="1:23" s="17" customFormat="1" ht="13.8" x14ac:dyDescent="0.3">
      <c r="A18" s="2" t="s">
        <v>78</v>
      </c>
      <c r="B18" s="2" t="s">
        <v>615</v>
      </c>
      <c r="C18" s="2" t="s">
        <v>614</v>
      </c>
      <c r="D18" s="2" t="s">
        <v>591</v>
      </c>
      <c r="E18" s="18" t="s">
        <v>140</v>
      </c>
      <c r="F18" s="2" t="s">
        <v>613</v>
      </c>
      <c r="G18" s="21" t="s">
        <v>612</v>
      </c>
      <c r="H18" s="18" t="s">
        <v>611</v>
      </c>
      <c r="I18" s="2" t="s">
        <v>610</v>
      </c>
      <c r="J18" s="2" t="s">
        <v>609</v>
      </c>
      <c r="K18" s="2" t="s">
        <v>173</v>
      </c>
      <c r="L18" s="2" t="s">
        <v>608</v>
      </c>
      <c r="M18" s="2" t="s">
        <v>169</v>
      </c>
      <c r="N18" s="2" t="s">
        <v>203</v>
      </c>
      <c r="O18" s="2" t="s">
        <v>607</v>
      </c>
      <c r="P18" s="2" t="s">
        <v>169</v>
      </c>
      <c r="Q18" s="2" t="s">
        <v>606</v>
      </c>
      <c r="R18" s="2" t="s">
        <v>605</v>
      </c>
      <c r="S18" s="2" t="s">
        <v>169</v>
      </c>
      <c r="T18" s="2" t="s">
        <v>604</v>
      </c>
      <c r="U18" s="2" t="s">
        <v>603</v>
      </c>
      <c r="V18" s="2" t="s">
        <v>169</v>
      </c>
      <c r="W18" s="2" t="s">
        <v>264</v>
      </c>
    </row>
    <row r="19" spans="1:23" s="17" customFormat="1" ht="13.8" x14ac:dyDescent="0.3">
      <c r="A19" s="2" t="s">
        <v>78</v>
      </c>
      <c r="B19" s="2" t="s">
        <v>592</v>
      </c>
      <c r="C19" s="2" t="s">
        <v>580</v>
      </c>
      <c r="D19" s="2" t="s">
        <v>602</v>
      </c>
      <c r="E19" s="18" t="s">
        <v>123</v>
      </c>
      <c r="F19" s="2" t="s">
        <v>601</v>
      </c>
      <c r="G19" s="2" t="s">
        <v>600</v>
      </c>
      <c r="H19" s="18" t="s">
        <v>599</v>
      </c>
      <c r="I19" s="2" t="s">
        <v>598</v>
      </c>
      <c r="J19" s="2" t="s">
        <v>597</v>
      </c>
      <c r="K19" s="2" t="s">
        <v>173</v>
      </c>
      <c r="L19" s="2" t="s">
        <v>204</v>
      </c>
      <c r="M19" s="2" t="s">
        <v>169</v>
      </c>
      <c r="N19" s="2" t="s">
        <v>203</v>
      </c>
      <c r="O19" s="2" t="s">
        <v>596</v>
      </c>
      <c r="P19" s="2" t="s">
        <v>169</v>
      </c>
      <c r="Q19" s="2" t="s">
        <v>573</v>
      </c>
      <c r="R19" s="2" t="s">
        <v>595</v>
      </c>
      <c r="S19" s="2" t="s">
        <v>169</v>
      </c>
      <c r="T19" s="2" t="s">
        <v>594</v>
      </c>
      <c r="U19" s="2" t="s">
        <v>593</v>
      </c>
      <c r="V19" s="2" t="s">
        <v>169</v>
      </c>
      <c r="W19" s="2" t="s">
        <v>264</v>
      </c>
    </row>
    <row r="20" spans="1:23" s="17" customFormat="1" ht="13.8" x14ac:dyDescent="0.3">
      <c r="A20" s="2" t="s">
        <v>78</v>
      </c>
      <c r="B20" s="2" t="s">
        <v>592</v>
      </c>
      <c r="C20" s="2" t="s">
        <v>580</v>
      </c>
      <c r="D20" s="2" t="s">
        <v>591</v>
      </c>
      <c r="E20" s="18" t="s">
        <v>141</v>
      </c>
      <c r="F20" s="2" t="s">
        <v>590</v>
      </c>
      <c r="G20" s="2" t="s">
        <v>589</v>
      </c>
      <c r="H20" s="18" t="s">
        <v>588</v>
      </c>
      <c r="I20" s="2" t="s">
        <v>587</v>
      </c>
      <c r="J20" s="2" t="s">
        <v>586</v>
      </c>
      <c r="K20" s="2" t="s">
        <v>173</v>
      </c>
      <c r="L20" s="2" t="s">
        <v>204</v>
      </c>
      <c r="M20" s="2" t="s">
        <v>169</v>
      </c>
      <c r="N20" s="2" t="s">
        <v>203</v>
      </c>
      <c r="O20" s="2" t="s">
        <v>585</v>
      </c>
      <c r="P20" s="2" t="s">
        <v>169</v>
      </c>
      <c r="Q20" s="2" t="s">
        <v>573</v>
      </c>
      <c r="R20" s="2" t="s">
        <v>584</v>
      </c>
      <c r="S20" s="2" t="s">
        <v>169</v>
      </c>
      <c r="T20" s="2" t="s">
        <v>583</v>
      </c>
      <c r="U20" s="2" t="s">
        <v>582</v>
      </c>
      <c r="V20" s="2" t="s">
        <v>169</v>
      </c>
      <c r="W20" s="2" t="s">
        <v>264</v>
      </c>
    </row>
    <row r="21" spans="1:23" s="17" customFormat="1" ht="13.8" x14ac:dyDescent="0.3">
      <c r="A21" s="2" t="s">
        <v>78</v>
      </c>
      <c r="B21" s="2" t="s">
        <v>581</v>
      </c>
      <c r="C21" s="2" t="s">
        <v>580</v>
      </c>
      <c r="D21" s="2" t="s">
        <v>579</v>
      </c>
      <c r="E21" s="18" t="s">
        <v>87</v>
      </c>
      <c r="F21" s="2" t="s">
        <v>87</v>
      </c>
      <c r="G21" s="2" t="s">
        <v>578</v>
      </c>
      <c r="H21" s="18" t="s">
        <v>577</v>
      </c>
      <c r="I21" s="2" t="s">
        <v>576</v>
      </c>
      <c r="J21" s="2" t="s">
        <v>575</v>
      </c>
      <c r="K21" s="2" t="s">
        <v>173</v>
      </c>
      <c r="L21" s="2" t="s">
        <v>204</v>
      </c>
      <c r="M21" s="2" t="s">
        <v>169</v>
      </c>
      <c r="N21" s="2" t="s">
        <v>203</v>
      </c>
      <c r="O21" s="2" t="s">
        <v>574</v>
      </c>
      <c r="P21" s="2" t="s">
        <v>169</v>
      </c>
      <c r="Q21" s="2" t="s">
        <v>573</v>
      </c>
      <c r="R21" s="2" t="s">
        <v>572</v>
      </c>
      <c r="S21" s="2" t="s">
        <v>169</v>
      </c>
      <c r="T21" s="2" t="s">
        <v>571</v>
      </c>
      <c r="U21" s="2" t="s">
        <v>570</v>
      </c>
      <c r="V21" s="2" t="s">
        <v>169</v>
      </c>
      <c r="W21" s="2" t="s">
        <v>264</v>
      </c>
    </row>
    <row r="22" spans="1:23" s="17" customFormat="1" ht="13.8" x14ac:dyDescent="0.3">
      <c r="A22" s="2" t="s">
        <v>79</v>
      </c>
      <c r="B22" s="2" t="s">
        <v>425</v>
      </c>
      <c r="C22" s="2" t="s">
        <v>534</v>
      </c>
      <c r="D22" s="2" t="s">
        <v>540</v>
      </c>
      <c r="E22" s="18" t="s">
        <v>106</v>
      </c>
      <c r="F22" s="2" t="s">
        <v>124</v>
      </c>
      <c r="G22" s="2" t="s">
        <v>421</v>
      </c>
      <c r="H22" s="18" t="s">
        <v>569</v>
      </c>
      <c r="I22" s="2" t="s">
        <v>545</v>
      </c>
      <c r="J22" s="2" t="s">
        <v>568</v>
      </c>
      <c r="K22" s="2" t="s">
        <v>173</v>
      </c>
      <c r="L22" s="2"/>
      <c r="M22" s="2"/>
      <c r="N22" s="2"/>
      <c r="O22" s="2" t="s">
        <v>567</v>
      </c>
      <c r="P22" s="2"/>
      <c r="Q22" s="2"/>
      <c r="R22" s="2"/>
      <c r="S22" s="2"/>
      <c r="T22" s="2"/>
      <c r="U22" s="2" t="s">
        <v>321</v>
      </c>
      <c r="V22" s="2" t="s">
        <v>169</v>
      </c>
      <c r="W22" s="2" t="s">
        <v>264</v>
      </c>
    </row>
    <row r="23" spans="1:23" s="17" customFormat="1" ht="13.8" x14ac:dyDescent="0.3">
      <c r="A23" s="2" t="s">
        <v>79</v>
      </c>
      <c r="B23" s="2" t="s">
        <v>425</v>
      </c>
      <c r="C23" s="2" t="s">
        <v>534</v>
      </c>
      <c r="D23" s="2" t="s">
        <v>540</v>
      </c>
      <c r="E23" s="18" t="s">
        <v>142</v>
      </c>
      <c r="F23" s="2" t="s">
        <v>566</v>
      </c>
      <c r="G23" s="2" t="s">
        <v>421</v>
      </c>
      <c r="H23" s="18" t="s">
        <v>565</v>
      </c>
      <c r="I23" s="2" t="s">
        <v>545</v>
      </c>
      <c r="J23" s="2" t="s">
        <v>564</v>
      </c>
      <c r="K23" s="2" t="s">
        <v>173</v>
      </c>
      <c r="L23" s="2" t="s">
        <v>204</v>
      </c>
      <c r="M23" s="2" t="s">
        <v>169</v>
      </c>
      <c r="N23" s="2" t="s">
        <v>203</v>
      </c>
      <c r="O23" s="2" t="s">
        <v>563</v>
      </c>
      <c r="P23" s="2"/>
      <c r="Q23" s="2"/>
      <c r="R23" s="2"/>
      <c r="S23" s="2"/>
      <c r="T23" s="2"/>
      <c r="U23" s="2" t="s">
        <v>321</v>
      </c>
      <c r="V23" s="2" t="s">
        <v>169</v>
      </c>
      <c r="W23" s="2" t="s">
        <v>264</v>
      </c>
    </row>
    <row r="24" spans="1:23" s="17" customFormat="1" ht="13.8" x14ac:dyDescent="0.3">
      <c r="A24" s="2" t="s">
        <v>79</v>
      </c>
      <c r="B24" s="2" t="s">
        <v>425</v>
      </c>
      <c r="C24" s="2" t="s">
        <v>534</v>
      </c>
      <c r="D24" s="2" t="s">
        <v>540</v>
      </c>
      <c r="E24" s="18" t="s">
        <v>105</v>
      </c>
      <c r="F24" s="2" t="s">
        <v>562</v>
      </c>
      <c r="G24" s="2" t="s">
        <v>421</v>
      </c>
      <c r="H24" s="18" t="s">
        <v>561</v>
      </c>
      <c r="I24" s="2" t="s">
        <v>545</v>
      </c>
      <c r="J24" s="2" t="s">
        <v>560</v>
      </c>
      <c r="K24" s="2" t="s">
        <v>173</v>
      </c>
      <c r="L24" s="2" t="s">
        <v>204</v>
      </c>
      <c r="M24" s="2" t="s">
        <v>169</v>
      </c>
      <c r="N24" s="2" t="s">
        <v>203</v>
      </c>
      <c r="O24" s="2" t="s">
        <v>556</v>
      </c>
      <c r="P24" s="2"/>
      <c r="Q24" s="2"/>
      <c r="R24" s="2"/>
      <c r="S24" s="2"/>
      <c r="T24" s="2"/>
      <c r="U24" s="2" t="s">
        <v>321</v>
      </c>
      <c r="V24" s="2" t="s">
        <v>169</v>
      </c>
      <c r="W24" s="2" t="s">
        <v>264</v>
      </c>
    </row>
    <row r="25" spans="1:23" s="17" customFormat="1" ht="13.8" x14ac:dyDescent="0.3">
      <c r="A25" s="2" t="s">
        <v>79</v>
      </c>
      <c r="B25" s="2" t="s">
        <v>425</v>
      </c>
      <c r="C25" s="2" t="s">
        <v>534</v>
      </c>
      <c r="D25" s="2" t="s">
        <v>540</v>
      </c>
      <c r="E25" s="18" t="s">
        <v>102</v>
      </c>
      <c r="F25" s="2" t="s">
        <v>559</v>
      </c>
      <c r="G25" s="2" t="s">
        <v>421</v>
      </c>
      <c r="H25" s="18" t="s">
        <v>558</v>
      </c>
      <c r="I25" s="2" t="s">
        <v>545</v>
      </c>
      <c r="J25" s="2" t="s">
        <v>557</v>
      </c>
      <c r="K25" s="2" t="s">
        <v>173</v>
      </c>
      <c r="L25" s="2"/>
      <c r="M25" s="2"/>
      <c r="N25" s="2"/>
      <c r="O25" s="2" t="s">
        <v>556</v>
      </c>
      <c r="P25" s="2"/>
      <c r="Q25" s="2"/>
      <c r="R25" s="2" t="s">
        <v>555</v>
      </c>
      <c r="S25" s="2" t="s">
        <v>169</v>
      </c>
      <c r="T25" s="2" t="s">
        <v>554</v>
      </c>
      <c r="U25" s="2" t="s">
        <v>321</v>
      </c>
      <c r="V25" s="2" t="s">
        <v>169</v>
      </c>
      <c r="W25" s="2" t="s">
        <v>264</v>
      </c>
    </row>
    <row r="26" spans="1:23" s="17" customFormat="1" ht="13.8" x14ac:dyDescent="0.3">
      <c r="A26" s="2" t="s">
        <v>79</v>
      </c>
      <c r="B26" s="2" t="s">
        <v>425</v>
      </c>
      <c r="C26" s="2" t="s">
        <v>534</v>
      </c>
      <c r="D26" s="2" t="s">
        <v>540</v>
      </c>
      <c r="E26" s="18" t="s">
        <v>103</v>
      </c>
      <c r="F26" s="2" t="s">
        <v>553</v>
      </c>
      <c r="G26" s="2" t="s">
        <v>421</v>
      </c>
      <c r="H26" s="18" t="s">
        <v>552</v>
      </c>
      <c r="I26" s="2" t="s">
        <v>545</v>
      </c>
      <c r="J26" s="2" t="s">
        <v>551</v>
      </c>
      <c r="K26" s="2" t="s">
        <v>173</v>
      </c>
      <c r="L26" s="2" t="s">
        <v>550</v>
      </c>
      <c r="M26" s="2" t="s">
        <v>169</v>
      </c>
      <c r="N26" s="2" t="s">
        <v>549</v>
      </c>
      <c r="O26" s="2"/>
      <c r="P26" s="2"/>
      <c r="Q26" s="2"/>
      <c r="R26" s="2" t="s">
        <v>548</v>
      </c>
      <c r="S26" s="2" t="s">
        <v>169</v>
      </c>
      <c r="T26" s="2" t="s">
        <v>544</v>
      </c>
      <c r="U26" s="2" t="s">
        <v>321</v>
      </c>
      <c r="V26" s="2" t="s">
        <v>169</v>
      </c>
      <c r="W26" s="2" t="s">
        <v>264</v>
      </c>
    </row>
    <row r="27" spans="1:23" s="17" customFormat="1" ht="13.8" x14ac:dyDescent="0.3">
      <c r="A27" s="2" t="s">
        <v>79</v>
      </c>
      <c r="B27" s="2" t="s">
        <v>425</v>
      </c>
      <c r="C27" s="2" t="s">
        <v>534</v>
      </c>
      <c r="D27" s="2" t="s">
        <v>540</v>
      </c>
      <c r="E27" s="18" t="s">
        <v>104</v>
      </c>
      <c r="F27" s="2" t="s">
        <v>547</v>
      </c>
      <c r="G27" s="2" t="s">
        <v>421</v>
      </c>
      <c r="H27" s="18" t="s">
        <v>546</v>
      </c>
      <c r="I27" s="2" t="s">
        <v>545</v>
      </c>
      <c r="J27" s="2" t="s">
        <v>444</v>
      </c>
      <c r="K27" s="2" t="s">
        <v>173</v>
      </c>
      <c r="L27" s="2" t="s">
        <v>204</v>
      </c>
      <c r="M27" s="2" t="s">
        <v>169</v>
      </c>
      <c r="N27" s="2" t="s">
        <v>203</v>
      </c>
      <c r="O27" s="2"/>
      <c r="P27" s="2"/>
      <c r="Q27" s="2"/>
      <c r="R27" s="2" t="s">
        <v>443</v>
      </c>
      <c r="S27" s="2" t="s">
        <v>169</v>
      </c>
      <c r="T27" s="2" t="s">
        <v>544</v>
      </c>
      <c r="U27" s="2" t="s">
        <v>321</v>
      </c>
      <c r="V27" s="2" t="s">
        <v>169</v>
      </c>
      <c r="W27" s="2" t="s">
        <v>264</v>
      </c>
    </row>
    <row r="28" spans="1:23" s="17" customFormat="1" ht="13.8" x14ac:dyDescent="0.3">
      <c r="A28" s="2" t="s">
        <v>79</v>
      </c>
      <c r="B28" s="2" t="s">
        <v>425</v>
      </c>
      <c r="C28" s="2" t="s">
        <v>534</v>
      </c>
      <c r="D28" s="2" t="s">
        <v>540</v>
      </c>
      <c r="E28" s="18" t="s">
        <v>143</v>
      </c>
      <c r="F28" s="2" t="s">
        <v>543</v>
      </c>
      <c r="G28" s="2" t="s">
        <v>421</v>
      </c>
      <c r="H28" s="18" t="s">
        <v>542</v>
      </c>
      <c r="I28" s="2" t="s">
        <v>541</v>
      </c>
      <c r="J28" s="2" t="s">
        <v>436</v>
      </c>
      <c r="K28" s="2" t="s">
        <v>173</v>
      </c>
      <c r="L28" s="2" t="s">
        <v>204</v>
      </c>
      <c r="M28" s="2" t="s">
        <v>169</v>
      </c>
      <c r="N28" s="2" t="s">
        <v>203</v>
      </c>
      <c r="O28" s="2"/>
      <c r="P28" s="2"/>
      <c r="Q28" s="2"/>
      <c r="R28" s="2" t="s">
        <v>435</v>
      </c>
      <c r="S28" s="2" t="s">
        <v>169</v>
      </c>
      <c r="T28" s="2" t="s">
        <v>434</v>
      </c>
      <c r="U28" s="2" t="s">
        <v>321</v>
      </c>
      <c r="V28" s="2" t="s">
        <v>169</v>
      </c>
      <c r="W28" s="2" t="s">
        <v>264</v>
      </c>
    </row>
    <row r="29" spans="1:23" s="20" customFormat="1" ht="13.8" x14ac:dyDescent="0.3">
      <c r="A29" s="2" t="s">
        <v>79</v>
      </c>
      <c r="B29" s="2" t="s">
        <v>425</v>
      </c>
      <c r="C29" s="2" t="s">
        <v>534</v>
      </c>
      <c r="D29" s="2" t="s">
        <v>540</v>
      </c>
      <c r="E29" s="18" t="s">
        <v>107</v>
      </c>
      <c r="F29" s="2" t="s">
        <v>539</v>
      </c>
      <c r="G29" s="2" t="s">
        <v>421</v>
      </c>
      <c r="H29" s="18" t="s">
        <v>538</v>
      </c>
      <c r="I29" s="2" t="s">
        <v>537</v>
      </c>
      <c r="J29" s="2" t="s">
        <v>430</v>
      </c>
      <c r="K29" s="2" t="s">
        <v>173</v>
      </c>
      <c r="L29" s="2" t="s">
        <v>204</v>
      </c>
      <c r="M29" s="2" t="s">
        <v>169</v>
      </c>
      <c r="N29" s="2" t="s">
        <v>203</v>
      </c>
      <c r="O29" s="2" t="s">
        <v>454</v>
      </c>
      <c r="P29" s="2" t="s">
        <v>169</v>
      </c>
      <c r="Q29" s="2" t="s">
        <v>536</v>
      </c>
      <c r="R29" s="2" t="s">
        <v>427</v>
      </c>
      <c r="S29" s="2" t="s">
        <v>169</v>
      </c>
      <c r="T29" s="2" t="s">
        <v>535</v>
      </c>
      <c r="U29" s="2" t="s">
        <v>321</v>
      </c>
      <c r="V29" s="2" t="s">
        <v>169</v>
      </c>
      <c r="W29" s="2" t="s">
        <v>264</v>
      </c>
    </row>
    <row r="30" spans="1:23" s="17" customFormat="1" ht="13.8" x14ac:dyDescent="0.3">
      <c r="A30" s="2" t="s">
        <v>79</v>
      </c>
      <c r="B30" s="2" t="s">
        <v>425</v>
      </c>
      <c r="C30" s="2" t="s">
        <v>534</v>
      </c>
      <c r="D30" s="2" t="s">
        <v>533</v>
      </c>
      <c r="E30" s="18" t="s">
        <v>98</v>
      </c>
      <c r="F30" s="2" t="s">
        <v>532</v>
      </c>
      <c r="G30" s="2" t="s">
        <v>531</v>
      </c>
      <c r="H30" s="18" t="s">
        <v>530</v>
      </c>
      <c r="I30" s="2" t="s">
        <v>529</v>
      </c>
      <c r="J30" s="2" t="s">
        <v>528</v>
      </c>
      <c r="K30" s="2" t="s">
        <v>173</v>
      </c>
      <c r="L30" s="2" t="s">
        <v>527</v>
      </c>
      <c r="M30" s="2"/>
      <c r="N30" s="2"/>
      <c r="O30" s="2" t="s">
        <v>417</v>
      </c>
      <c r="P30" s="2"/>
      <c r="Q30" s="2" t="s">
        <v>416</v>
      </c>
      <c r="R30" s="2" t="s">
        <v>526</v>
      </c>
      <c r="S30" s="2" t="s">
        <v>169</v>
      </c>
      <c r="T30" s="2" t="s">
        <v>525</v>
      </c>
      <c r="U30" s="2" t="s">
        <v>524</v>
      </c>
      <c r="V30" s="2" t="s">
        <v>169</v>
      </c>
      <c r="W30" s="2" t="s">
        <v>264</v>
      </c>
    </row>
    <row r="31" spans="1:23" s="17" customFormat="1" ht="13.8" x14ac:dyDescent="0.3">
      <c r="A31" s="2" t="s">
        <v>514</v>
      </c>
      <c r="B31" s="2"/>
      <c r="C31" s="2"/>
      <c r="D31" s="2"/>
      <c r="E31" s="18" t="s">
        <v>144</v>
      </c>
      <c r="F31" s="2" t="s">
        <v>523</v>
      </c>
      <c r="G31" s="2" t="s">
        <v>522</v>
      </c>
      <c r="H31" s="18" t="s">
        <v>521</v>
      </c>
      <c r="I31" s="2" t="s">
        <v>520</v>
      </c>
      <c r="J31" s="2" t="s">
        <v>519</v>
      </c>
      <c r="K31" s="2" t="s">
        <v>173</v>
      </c>
      <c r="L31" s="2"/>
      <c r="M31" s="2"/>
      <c r="N31" s="2"/>
      <c r="O31" s="2" t="s">
        <v>417</v>
      </c>
      <c r="P31" s="2"/>
      <c r="Q31" s="2" t="s">
        <v>416</v>
      </c>
      <c r="R31" s="2"/>
      <c r="S31" s="2"/>
      <c r="T31" s="2"/>
      <c r="U31" s="2" t="s">
        <v>321</v>
      </c>
      <c r="V31" s="2" t="s">
        <v>169</v>
      </c>
      <c r="W31" s="2" t="s">
        <v>264</v>
      </c>
    </row>
    <row r="32" spans="1:23" s="17" customFormat="1" ht="13.8" x14ac:dyDescent="0.3">
      <c r="A32" s="2" t="s">
        <v>514</v>
      </c>
      <c r="B32" s="2"/>
      <c r="C32" s="2"/>
      <c r="D32" s="2"/>
      <c r="E32" s="18" t="s">
        <v>145</v>
      </c>
      <c r="F32" s="2" t="s">
        <v>518</v>
      </c>
      <c r="G32" s="2" t="s">
        <v>517</v>
      </c>
      <c r="H32" s="18" t="s">
        <v>516</v>
      </c>
      <c r="I32" s="2" t="s">
        <v>515</v>
      </c>
      <c r="J32" s="2" t="s">
        <v>509</v>
      </c>
      <c r="K32" s="2" t="s">
        <v>173</v>
      </c>
      <c r="L32" s="2"/>
      <c r="M32" s="2"/>
      <c r="N32" s="2"/>
      <c r="O32" s="2" t="s">
        <v>417</v>
      </c>
      <c r="P32" s="2"/>
      <c r="Q32" s="2" t="s">
        <v>416</v>
      </c>
      <c r="R32" s="2"/>
      <c r="S32" s="2"/>
      <c r="T32" s="2"/>
      <c r="U32" s="2" t="s">
        <v>321</v>
      </c>
      <c r="V32" s="2" t="s">
        <v>169</v>
      </c>
      <c r="W32" s="2" t="s">
        <v>264</v>
      </c>
    </row>
    <row r="33" spans="1:23" s="17" customFormat="1" ht="13.8" x14ac:dyDescent="0.3">
      <c r="A33" s="2" t="s">
        <v>514</v>
      </c>
      <c r="B33" s="2"/>
      <c r="C33" s="2"/>
      <c r="D33" s="2"/>
      <c r="E33" s="18" t="s">
        <v>146</v>
      </c>
      <c r="F33" s="2" t="s">
        <v>513</v>
      </c>
      <c r="G33" s="2" t="s">
        <v>512</v>
      </c>
      <c r="H33" s="18" t="s">
        <v>511</v>
      </c>
      <c r="I33" s="2" t="s">
        <v>510</v>
      </c>
      <c r="J33" s="2" t="s">
        <v>509</v>
      </c>
      <c r="K33" s="2" t="s">
        <v>173</v>
      </c>
      <c r="L33" s="2"/>
      <c r="M33" s="2"/>
      <c r="N33" s="2"/>
      <c r="O33" s="2" t="s">
        <v>417</v>
      </c>
      <c r="P33" s="2"/>
      <c r="Q33" s="2" t="s">
        <v>416</v>
      </c>
      <c r="R33" s="2"/>
      <c r="S33" s="2"/>
      <c r="T33" s="2"/>
      <c r="U33" s="2" t="s">
        <v>321</v>
      </c>
      <c r="V33" s="2" t="s">
        <v>169</v>
      </c>
      <c r="W33" s="2" t="s">
        <v>264</v>
      </c>
    </row>
    <row r="34" spans="1:23" s="17" customFormat="1" ht="13.8" x14ac:dyDescent="0.3">
      <c r="A34" s="2" t="s">
        <v>79</v>
      </c>
      <c r="B34" s="2" t="s">
        <v>425</v>
      </c>
      <c r="C34" s="2" t="s">
        <v>508</v>
      </c>
      <c r="D34" s="2" t="s">
        <v>507</v>
      </c>
      <c r="E34" s="18" t="s">
        <v>147</v>
      </c>
      <c r="F34" s="2" t="s">
        <v>122</v>
      </c>
      <c r="G34" s="2" t="s">
        <v>506</v>
      </c>
      <c r="H34" s="18" t="s">
        <v>505</v>
      </c>
      <c r="I34" s="2" t="s">
        <v>504</v>
      </c>
      <c r="J34" s="2" t="s">
        <v>503</v>
      </c>
      <c r="K34" s="2" t="s">
        <v>173</v>
      </c>
      <c r="L34" s="2" t="s">
        <v>204</v>
      </c>
      <c r="M34" s="2" t="s">
        <v>169</v>
      </c>
      <c r="N34" s="2" t="s">
        <v>203</v>
      </c>
      <c r="O34" s="2" t="s">
        <v>502</v>
      </c>
      <c r="P34" s="2" t="s">
        <v>169</v>
      </c>
      <c r="Q34" s="2" t="s">
        <v>501</v>
      </c>
      <c r="R34" s="2" t="s">
        <v>500</v>
      </c>
      <c r="S34" s="2"/>
      <c r="T34" s="2"/>
      <c r="U34" s="2" t="s">
        <v>499</v>
      </c>
      <c r="V34" s="2" t="s">
        <v>169</v>
      </c>
      <c r="W34" s="2" t="s">
        <v>264</v>
      </c>
    </row>
    <row r="35" spans="1:23" s="17" customFormat="1" ht="13.8" x14ac:dyDescent="0.3">
      <c r="A35" s="2" t="s">
        <v>498</v>
      </c>
      <c r="B35" s="2" t="s">
        <v>497</v>
      </c>
      <c r="C35" s="2" t="s">
        <v>496</v>
      </c>
      <c r="D35" s="2" t="s">
        <v>495</v>
      </c>
      <c r="E35" s="18" t="s">
        <v>100</v>
      </c>
      <c r="F35" s="2" t="s">
        <v>494</v>
      </c>
      <c r="G35" s="2" t="s">
        <v>493</v>
      </c>
      <c r="H35" s="18" t="s">
        <v>492</v>
      </c>
      <c r="I35" s="2" t="s">
        <v>491</v>
      </c>
      <c r="J35" s="2" t="s">
        <v>490</v>
      </c>
      <c r="K35" s="2" t="s">
        <v>173</v>
      </c>
      <c r="L35" s="2" t="s">
        <v>204</v>
      </c>
      <c r="M35" s="2" t="s">
        <v>169</v>
      </c>
      <c r="N35" s="2" t="s">
        <v>203</v>
      </c>
      <c r="O35" s="2" t="s">
        <v>489</v>
      </c>
      <c r="P35" s="2" t="s">
        <v>169</v>
      </c>
      <c r="Q35" s="2" t="s">
        <v>488</v>
      </c>
      <c r="R35" s="2" t="s">
        <v>487</v>
      </c>
      <c r="S35" s="2" t="s">
        <v>169</v>
      </c>
      <c r="T35" s="2" t="s">
        <v>171</v>
      </c>
      <c r="U35" s="2" t="s">
        <v>321</v>
      </c>
      <c r="V35" s="2" t="s">
        <v>169</v>
      </c>
      <c r="W35" s="2" t="s">
        <v>264</v>
      </c>
    </row>
    <row r="36" spans="1:23" s="17" customFormat="1" ht="13.8" x14ac:dyDescent="0.3">
      <c r="A36" s="2" t="s">
        <v>79</v>
      </c>
      <c r="B36" s="2" t="s">
        <v>425</v>
      </c>
      <c r="C36" s="2" t="s">
        <v>424</v>
      </c>
      <c r="D36" s="2" t="s">
        <v>423</v>
      </c>
      <c r="E36" s="18" t="s">
        <v>101</v>
      </c>
      <c r="F36" s="2" t="s">
        <v>486</v>
      </c>
      <c r="G36" s="2" t="s">
        <v>485</v>
      </c>
      <c r="H36" s="18" t="s">
        <v>484</v>
      </c>
      <c r="I36" s="2" t="s">
        <v>483</v>
      </c>
      <c r="J36" s="2" t="s">
        <v>482</v>
      </c>
      <c r="K36" s="2" t="s">
        <v>173</v>
      </c>
      <c r="L36" s="2" t="s">
        <v>204</v>
      </c>
      <c r="M36" s="2" t="s">
        <v>169</v>
      </c>
      <c r="N36" s="2" t="s">
        <v>203</v>
      </c>
      <c r="O36" s="2"/>
      <c r="P36" s="2"/>
      <c r="Q36" s="2"/>
      <c r="R36" s="2" t="s">
        <v>481</v>
      </c>
      <c r="S36" s="2" t="s">
        <v>169</v>
      </c>
      <c r="T36" s="2" t="s">
        <v>171</v>
      </c>
      <c r="U36" s="2" t="s">
        <v>321</v>
      </c>
      <c r="V36" s="2" t="s">
        <v>169</v>
      </c>
      <c r="W36" s="2" t="s">
        <v>264</v>
      </c>
    </row>
    <row r="37" spans="1:23" s="17" customFormat="1" ht="13.8" x14ac:dyDescent="0.3">
      <c r="A37" s="2" t="s">
        <v>79</v>
      </c>
      <c r="B37" s="2" t="s">
        <v>425</v>
      </c>
      <c r="C37" s="2" t="s">
        <v>480</v>
      </c>
      <c r="D37" s="2" t="s">
        <v>479</v>
      </c>
      <c r="E37" s="18" t="s">
        <v>148</v>
      </c>
      <c r="F37" s="2" t="s">
        <v>478</v>
      </c>
      <c r="G37" s="2" t="s">
        <v>477</v>
      </c>
      <c r="H37" s="18" t="s">
        <v>476</v>
      </c>
      <c r="I37" s="2" t="s">
        <v>475</v>
      </c>
      <c r="J37" s="2" t="s">
        <v>474</v>
      </c>
      <c r="K37" s="2" t="s">
        <v>173</v>
      </c>
      <c r="L37" s="2" t="s">
        <v>204</v>
      </c>
      <c r="M37" s="2" t="s">
        <v>169</v>
      </c>
      <c r="N37" s="2" t="s">
        <v>203</v>
      </c>
      <c r="O37" s="2"/>
      <c r="P37" s="2"/>
      <c r="Q37" s="2"/>
      <c r="R37" s="2"/>
      <c r="S37" s="2"/>
      <c r="T37" s="2"/>
      <c r="U37" s="2"/>
      <c r="V37" s="2"/>
      <c r="W37" s="2"/>
    </row>
    <row r="38" spans="1:23" s="17" customFormat="1" ht="13.8" x14ac:dyDescent="0.3">
      <c r="A38" s="2" t="s">
        <v>79</v>
      </c>
      <c r="B38" s="2" t="s">
        <v>425</v>
      </c>
      <c r="C38" s="2" t="s">
        <v>460</v>
      </c>
      <c r="D38" s="2" t="s">
        <v>459</v>
      </c>
      <c r="E38" s="18" t="s">
        <v>149</v>
      </c>
      <c r="F38" s="2" t="s">
        <v>473</v>
      </c>
      <c r="G38" s="2" t="s">
        <v>421</v>
      </c>
      <c r="H38" s="18" t="s">
        <v>472</v>
      </c>
      <c r="I38" s="2" t="s">
        <v>471</v>
      </c>
      <c r="J38" s="2" t="s">
        <v>448</v>
      </c>
      <c r="K38" s="2" t="s">
        <v>173</v>
      </c>
      <c r="L38" s="2" t="s">
        <v>204</v>
      </c>
      <c r="M38" s="2" t="s">
        <v>169</v>
      </c>
      <c r="N38" s="2" t="s">
        <v>203</v>
      </c>
      <c r="O38" s="2" t="s">
        <v>470</v>
      </c>
      <c r="P38" s="2"/>
      <c r="Q38" s="2"/>
      <c r="R38" s="2"/>
      <c r="S38" s="2"/>
      <c r="T38" s="2"/>
      <c r="U38" s="2" t="s">
        <v>321</v>
      </c>
      <c r="V38" s="2" t="s">
        <v>169</v>
      </c>
      <c r="W38" s="2" t="s">
        <v>264</v>
      </c>
    </row>
    <row r="39" spans="1:23" s="17" customFormat="1" ht="13.8" x14ac:dyDescent="0.3">
      <c r="A39" s="2" t="s">
        <v>79</v>
      </c>
      <c r="B39" s="2" t="s">
        <v>425</v>
      </c>
      <c r="C39" s="2" t="s">
        <v>460</v>
      </c>
      <c r="D39" s="2" t="s">
        <v>459</v>
      </c>
      <c r="E39" s="18" t="s">
        <v>469</v>
      </c>
      <c r="F39" s="2" t="s">
        <v>468</v>
      </c>
      <c r="G39" s="2" t="s">
        <v>421</v>
      </c>
      <c r="H39" s="18" t="s">
        <v>467</v>
      </c>
      <c r="I39" s="2" t="s">
        <v>466</v>
      </c>
      <c r="J39" s="2" t="s">
        <v>444</v>
      </c>
      <c r="K39" s="2" t="s">
        <v>173</v>
      </c>
      <c r="L39" s="2" t="s">
        <v>204</v>
      </c>
      <c r="M39" s="2" t="s">
        <v>169</v>
      </c>
      <c r="N39" s="2" t="s">
        <v>203</v>
      </c>
      <c r="O39" s="2"/>
      <c r="P39" s="2"/>
      <c r="Q39" s="2"/>
      <c r="R39" s="2" t="s">
        <v>443</v>
      </c>
      <c r="S39" s="2" t="s">
        <v>169</v>
      </c>
      <c r="T39" s="2" t="s">
        <v>442</v>
      </c>
      <c r="U39" s="2" t="s">
        <v>321</v>
      </c>
      <c r="V39" s="2" t="s">
        <v>169</v>
      </c>
      <c r="W39" s="2" t="s">
        <v>264</v>
      </c>
    </row>
    <row r="40" spans="1:23" s="17" customFormat="1" ht="13.8" x14ac:dyDescent="0.3">
      <c r="A40" s="2" t="s">
        <v>79</v>
      </c>
      <c r="B40" s="2" t="s">
        <v>425</v>
      </c>
      <c r="C40" s="2" t="s">
        <v>460</v>
      </c>
      <c r="D40" s="2" t="s">
        <v>459</v>
      </c>
      <c r="E40" s="18" t="s">
        <v>465</v>
      </c>
      <c r="F40" s="2" t="s">
        <v>464</v>
      </c>
      <c r="G40" s="2" t="s">
        <v>421</v>
      </c>
      <c r="H40" s="18" t="s">
        <v>463</v>
      </c>
      <c r="I40" s="2" t="s">
        <v>462</v>
      </c>
      <c r="J40" s="2" t="s">
        <v>461</v>
      </c>
      <c r="K40" s="2" t="s">
        <v>173</v>
      </c>
      <c r="L40" s="2" t="s">
        <v>204</v>
      </c>
      <c r="M40" s="2" t="s">
        <v>169</v>
      </c>
      <c r="N40" s="2" t="s">
        <v>203</v>
      </c>
      <c r="O40" s="2"/>
      <c r="P40" s="2"/>
      <c r="Q40" s="2"/>
      <c r="R40" s="2" t="s">
        <v>435</v>
      </c>
      <c r="S40" s="2" t="s">
        <v>169</v>
      </c>
      <c r="T40" s="2" t="s">
        <v>434</v>
      </c>
      <c r="U40" s="2" t="s">
        <v>321</v>
      </c>
      <c r="V40" s="2" t="s">
        <v>169</v>
      </c>
      <c r="W40" s="2" t="s">
        <v>264</v>
      </c>
    </row>
    <row r="41" spans="1:23" s="17" customFormat="1" ht="13.8" x14ac:dyDescent="0.3">
      <c r="A41" s="2" t="s">
        <v>79</v>
      </c>
      <c r="B41" s="2" t="s">
        <v>425</v>
      </c>
      <c r="C41" s="2" t="s">
        <v>460</v>
      </c>
      <c r="D41" s="2" t="s">
        <v>459</v>
      </c>
      <c r="E41" s="18" t="s">
        <v>458</v>
      </c>
      <c r="F41" s="2" t="s">
        <v>457</v>
      </c>
      <c r="G41" s="2" t="s">
        <v>421</v>
      </c>
      <c r="H41" s="18" t="s">
        <v>432</v>
      </c>
      <c r="I41" s="2" t="s">
        <v>456</v>
      </c>
      <c r="J41" s="2" t="s">
        <v>455</v>
      </c>
      <c r="K41" s="2" t="s">
        <v>173</v>
      </c>
      <c r="L41" s="2" t="s">
        <v>204</v>
      </c>
      <c r="M41" s="2" t="s">
        <v>169</v>
      </c>
      <c r="N41" s="2" t="s">
        <v>203</v>
      </c>
      <c r="O41" s="2" t="s">
        <v>454</v>
      </c>
      <c r="P41" s="2" t="s">
        <v>169</v>
      </c>
      <c r="Q41" s="2" t="s">
        <v>453</v>
      </c>
      <c r="R41" s="2" t="s">
        <v>427</v>
      </c>
      <c r="S41" s="2" t="s">
        <v>169</v>
      </c>
      <c r="T41" s="2" t="s">
        <v>452</v>
      </c>
      <c r="U41" s="2" t="s">
        <v>331</v>
      </c>
      <c r="V41" s="2" t="s">
        <v>169</v>
      </c>
      <c r="W41" s="2" t="s">
        <v>451</v>
      </c>
    </row>
    <row r="42" spans="1:23" s="17" customFormat="1" ht="13.8" x14ac:dyDescent="0.3">
      <c r="A42" s="2" t="s">
        <v>79</v>
      </c>
      <c r="B42" s="2" t="s">
        <v>425</v>
      </c>
      <c r="C42" s="2" t="s">
        <v>424</v>
      </c>
      <c r="D42" s="2" t="s">
        <v>423</v>
      </c>
      <c r="E42" s="18" t="s">
        <v>152</v>
      </c>
      <c r="F42" s="2" t="s">
        <v>450</v>
      </c>
      <c r="G42" s="2" t="s">
        <v>421</v>
      </c>
      <c r="H42" s="18" t="s">
        <v>449</v>
      </c>
      <c r="I42" s="2" t="s">
        <v>437</v>
      </c>
      <c r="J42" s="2" t="s">
        <v>448</v>
      </c>
      <c r="K42" s="2" t="s">
        <v>173</v>
      </c>
      <c r="L42" s="2" t="s">
        <v>204</v>
      </c>
      <c r="M42" s="2" t="s">
        <v>169</v>
      </c>
      <c r="N42" s="2" t="s">
        <v>203</v>
      </c>
      <c r="O42" s="2" t="s">
        <v>447</v>
      </c>
      <c r="P42" s="2"/>
      <c r="Q42" s="2"/>
      <c r="R42" s="2"/>
      <c r="S42" s="2"/>
      <c r="T42" s="2"/>
      <c r="U42" s="2" t="s">
        <v>321</v>
      </c>
      <c r="V42" s="2" t="s">
        <v>169</v>
      </c>
      <c r="W42" s="2" t="s">
        <v>264</v>
      </c>
    </row>
    <row r="43" spans="1:23" s="17" customFormat="1" ht="13.8" x14ac:dyDescent="0.3">
      <c r="A43" s="2" t="s">
        <v>79</v>
      </c>
      <c r="B43" s="2" t="s">
        <v>425</v>
      </c>
      <c r="C43" s="2" t="s">
        <v>424</v>
      </c>
      <c r="D43" s="2" t="s">
        <v>423</v>
      </c>
      <c r="E43" s="18" t="s">
        <v>153</v>
      </c>
      <c r="F43" s="2" t="s">
        <v>446</v>
      </c>
      <c r="G43" s="2" t="s">
        <v>421</v>
      </c>
      <c r="H43" s="18" t="s">
        <v>445</v>
      </c>
      <c r="I43" s="2" t="s">
        <v>437</v>
      </c>
      <c r="J43" s="2" t="s">
        <v>444</v>
      </c>
      <c r="K43" s="2" t="s">
        <v>173</v>
      </c>
      <c r="L43" s="2" t="s">
        <v>204</v>
      </c>
      <c r="M43" s="2" t="s">
        <v>169</v>
      </c>
      <c r="N43" s="2" t="s">
        <v>203</v>
      </c>
      <c r="O43" s="2"/>
      <c r="P43" s="2"/>
      <c r="Q43" s="2"/>
      <c r="R43" s="2" t="s">
        <v>443</v>
      </c>
      <c r="S43" s="2" t="s">
        <v>169</v>
      </c>
      <c r="T43" s="2" t="s">
        <v>442</v>
      </c>
      <c r="U43" s="2" t="s">
        <v>321</v>
      </c>
      <c r="V43" s="2" t="s">
        <v>169</v>
      </c>
      <c r="W43" s="2" t="s">
        <v>264</v>
      </c>
    </row>
    <row r="44" spans="1:23" s="17" customFormat="1" ht="13.8" x14ac:dyDescent="0.3">
      <c r="A44" s="2" t="s">
        <v>79</v>
      </c>
      <c r="B44" s="2" t="s">
        <v>425</v>
      </c>
      <c r="C44" s="2" t="s">
        <v>424</v>
      </c>
      <c r="D44" s="2" t="s">
        <v>423</v>
      </c>
      <c r="E44" s="18" t="s">
        <v>441</v>
      </c>
      <c r="F44" s="2" t="s">
        <v>440</v>
      </c>
      <c r="G44" s="2" t="s">
        <v>439</v>
      </c>
      <c r="H44" s="18" t="s">
        <v>438</v>
      </c>
      <c r="I44" s="2" t="s">
        <v>437</v>
      </c>
      <c r="J44" s="2" t="s">
        <v>436</v>
      </c>
      <c r="K44" s="2" t="s">
        <v>173</v>
      </c>
      <c r="L44" s="2" t="s">
        <v>204</v>
      </c>
      <c r="M44" s="2" t="s">
        <v>169</v>
      </c>
      <c r="N44" s="2" t="s">
        <v>203</v>
      </c>
      <c r="O44" s="2"/>
      <c r="P44" s="2"/>
      <c r="Q44" s="2"/>
      <c r="R44" s="2" t="s">
        <v>435</v>
      </c>
      <c r="S44" s="2" t="s">
        <v>169</v>
      </c>
      <c r="T44" s="2" t="s">
        <v>434</v>
      </c>
      <c r="U44" s="2" t="s">
        <v>321</v>
      </c>
      <c r="V44" s="2" t="s">
        <v>169</v>
      </c>
      <c r="W44" s="2" t="s">
        <v>264</v>
      </c>
    </row>
    <row r="45" spans="1:23" s="17" customFormat="1" ht="13.8" x14ac:dyDescent="0.3">
      <c r="A45" s="2" t="s">
        <v>79</v>
      </c>
      <c r="B45" s="2" t="s">
        <v>425</v>
      </c>
      <c r="C45" s="2" t="s">
        <v>424</v>
      </c>
      <c r="D45" s="2" t="s">
        <v>423</v>
      </c>
      <c r="E45" s="18" t="s">
        <v>154</v>
      </c>
      <c r="F45" s="2" t="s">
        <v>433</v>
      </c>
      <c r="G45" s="2" t="s">
        <v>421</v>
      </c>
      <c r="H45" s="18" t="s">
        <v>432</v>
      </c>
      <c r="I45" s="2" t="s">
        <v>431</v>
      </c>
      <c r="J45" s="2" t="s">
        <v>430</v>
      </c>
      <c r="K45" s="2" t="s">
        <v>173</v>
      </c>
      <c r="L45" s="2" t="s">
        <v>204</v>
      </c>
      <c r="M45" s="2" t="s">
        <v>169</v>
      </c>
      <c r="N45" s="2" t="s">
        <v>203</v>
      </c>
      <c r="O45" s="2" t="s">
        <v>429</v>
      </c>
      <c r="P45" s="2" t="s">
        <v>169</v>
      </c>
      <c r="Q45" s="2" t="s">
        <v>428</v>
      </c>
      <c r="R45" s="2" t="s">
        <v>427</v>
      </c>
      <c r="S45" s="2" t="s">
        <v>169</v>
      </c>
      <c r="T45" s="2" t="s">
        <v>426</v>
      </c>
      <c r="U45" s="2" t="s">
        <v>321</v>
      </c>
      <c r="V45" s="2" t="s">
        <v>169</v>
      </c>
      <c r="W45" s="2" t="s">
        <v>264</v>
      </c>
    </row>
    <row r="46" spans="1:23" s="17" customFormat="1" ht="13.8" x14ac:dyDescent="0.3">
      <c r="A46" s="2" t="s">
        <v>79</v>
      </c>
      <c r="B46" s="2" t="s">
        <v>425</v>
      </c>
      <c r="C46" s="2" t="s">
        <v>424</v>
      </c>
      <c r="D46" s="2" t="s">
        <v>423</v>
      </c>
      <c r="E46" s="18" t="s">
        <v>155</v>
      </c>
      <c r="F46" s="2" t="s">
        <v>422</v>
      </c>
      <c r="G46" s="2" t="s">
        <v>421</v>
      </c>
      <c r="H46" s="18" t="s">
        <v>420</v>
      </c>
      <c r="I46" s="2" t="s">
        <v>419</v>
      </c>
      <c r="J46" s="2" t="s">
        <v>418</v>
      </c>
      <c r="K46" s="2" t="s">
        <v>173</v>
      </c>
      <c r="L46" s="2"/>
      <c r="M46" s="2"/>
      <c r="N46" s="2"/>
      <c r="O46" s="2" t="s">
        <v>417</v>
      </c>
      <c r="P46" s="2" t="s">
        <v>169</v>
      </c>
      <c r="Q46" s="2" t="s">
        <v>416</v>
      </c>
      <c r="R46" s="2" t="s">
        <v>415</v>
      </c>
      <c r="S46" s="2" t="s">
        <v>169</v>
      </c>
      <c r="T46" s="2" t="s">
        <v>171</v>
      </c>
      <c r="U46" s="2" t="s">
        <v>321</v>
      </c>
      <c r="V46" s="2" t="s">
        <v>169</v>
      </c>
      <c r="W46" s="2" t="s">
        <v>264</v>
      </c>
    </row>
    <row r="47" spans="1:23" s="17" customFormat="1" ht="13.8" x14ac:dyDescent="0.3">
      <c r="A47" s="2" t="s">
        <v>80</v>
      </c>
      <c r="B47" s="2" t="s">
        <v>414</v>
      </c>
      <c r="C47" s="2" t="s">
        <v>413</v>
      </c>
      <c r="D47" s="2" t="s">
        <v>412</v>
      </c>
      <c r="E47" s="18" t="s">
        <v>91</v>
      </c>
      <c r="F47" s="2" t="s">
        <v>411</v>
      </c>
      <c r="G47" s="2" t="s">
        <v>410</v>
      </c>
      <c r="H47" s="18" t="s">
        <v>409</v>
      </c>
      <c r="I47" s="2" t="s">
        <v>408</v>
      </c>
      <c r="J47" s="2" t="s">
        <v>407</v>
      </c>
      <c r="K47" s="2" t="s">
        <v>173</v>
      </c>
      <c r="L47" s="2" t="s">
        <v>204</v>
      </c>
      <c r="M47" s="2" t="s">
        <v>169</v>
      </c>
      <c r="N47" s="2" t="s">
        <v>203</v>
      </c>
      <c r="O47" s="2"/>
      <c r="P47" s="2"/>
      <c r="Q47" s="2"/>
      <c r="R47" s="2"/>
      <c r="S47" s="2"/>
      <c r="T47" s="2"/>
      <c r="U47" s="2" t="s">
        <v>399</v>
      </c>
      <c r="V47" s="2" t="s">
        <v>169</v>
      </c>
      <c r="W47" s="2" t="s">
        <v>264</v>
      </c>
    </row>
    <row r="48" spans="1:23" s="17" customFormat="1" ht="13.8" x14ac:dyDescent="0.3">
      <c r="A48" s="2" t="s">
        <v>80</v>
      </c>
      <c r="B48" s="2" t="s">
        <v>398</v>
      </c>
      <c r="C48" s="2" t="s">
        <v>397</v>
      </c>
      <c r="D48" s="2" t="s">
        <v>396</v>
      </c>
      <c r="E48" s="18" t="s">
        <v>156</v>
      </c>
      <c r="F48" s="2" t="s">
        <v>406</v>
      </c>
      <c r="G48" s="2" t="s">
        <v>405</v>
      </c>
      <c r="H48" s="18" t="s">
        <v>404</v>
      </c>
      <c r="I48" s="2" t="s">
        <v>403</v>
      </c>
      <c r="J48" s="2" t="s">
        <v>402</v>
      </c>
      <c r="K48" s="2" t="s">
        <v>173</v>
      </c>
      <c r="L48" s="2"/>
      <c r="M48" s="2"/>
      <c r="N48" s="2"/>
      <c r="O48" s="2"/>
      <c r="P48" s="2"/>
      <c r="Q48" s="2"/>
      <c r="R48" s="2" t="s">
        <v>401</v>
      </c>
      <c r="S48" s="2" t="s">
        <v>169</v>
      </c>
      <c r="T48" s="2" t="s">
        <v>400</v>
      </c>
      <c r="U48" s="2" t="s">
        <v>399</v>
      </c>
      <c r="V48" s="2" t="s">
        <v>169</v>
      </c>
      <c r="W48" s="2" t="s">
        <v>264</v>
      </c>
    </row>
    <row r="49" spans="1:23" s="17" customFormat="1" ht="13.8" x14ac:dyDescent="0.3">
      <c r="A49" s="2" t="s">
        <v>80</v>
      </c>
      <c r="B49" s="2" t="s">
        <v>398</v>
      </c>
      <c r="C49" s="2" t="s">
        <v>397</v>
      </c>
      <c r="D49" s="2" t="s">
        <v>396</v>
      </c>
      <c r="E49" s="18" t="s">
        <v>121</v>
      </c>
      <c r="F49" s="2" t="s">
        <v>395</v>
      </c>
      <c r="G49" s="2" t="s">
        <v>394</v>
      </c>
      <c r="H49" s="18" t="s">
        <v>393</v>
      </c>
      <c r="I49" s="2" t="s">
        <v>392</v>
      </c>
      <c r="J49" s="2" t="s">
        <v>391</v>
      </c>
      <c r="K49" s="2" t="s">
        <v>173</v>
      </c>
      <c r="L49" s="2"/>
      <c r="M49" s="2"/>
      <c r="N49" s="2"/>
      <c r="O49" s="2"/>
      <c r="P49" s="2"/>
      <c r="Q49" s="2"/>
      <c r="R49" s="2" t="s">
        <v>390</v>
      </c>
      <c r="S49" s="2" t="s">
        <v>169</v>
      </c>
      <c r="T49" s="2" t="s">
        <v>389</v>
      </c>
      <c r="U49" s="2"/>
      <c r="V49" s="2"/>
      <c r="W49" s="2"/>
    </row>
    <row r="50" spans="1:23" s="17" customFormat="1" ht="13.8" x14ac:dyDescent="0.3">
      <c r="A50" s="2" t="s">
        <v>80</v>
      </c>
      <c r="B50" s="2" t="s">
        <v>362</v>
      </c>
      <c r="C50" s="2" t="s">
        <v>388</v>
      </c>
      <c r="D50" s="2" t="s">
        <v>387</v>
      </c>
      <c r="E50" s="18" t="s">
        <v>90</v>
      </c>
      <c r="F50" s="2" t="s">
        <v>386</v>
      </c>
      <c r="G50" s="2" t="s">
        <v>385</v>
      </c>
      <c r="H50" s="18" t="s">
        <v>384</v>
      </c>
      <c r="I50" s="2" t="s">
        <v>383</v>
      </c>
      <c r="J50" s="2" t="s">
        <v>382</v>
      </c>
      <c r="K50" s="2" t="s">
        <v>173</v>
      </c>
      <c r="L50" s="2"/>
      <c r="M50" s="2"/>
      <c r="N50" s="2"/>
      <c r="O50" s="2" t="s">
        <v>381</v>
      </c>
      <c r="P50" s="2"/>
      <c r="Q50" s="2"/>
      <c r="R50" s="2" t="s">
        <v>380</v>
      </c>
      <c r="S50" s="2" t="s">
        <v>169</v>
      </c>
      <c r="T50" s="2" t="s">
        <v>379</v>
      </c>
      <c r="U50" s="2"/>
      <c r="V50" s="2"/>
      <c r="W50" s="2"/>
    </row>
    <row r="51" spans="1:23" s="17" customFormat="1" ht="13.8" x14ac:dyDescent="0.3">
      <c r="A51" s="2" t="s">
        <v>80</v>
      </c>
      <c r="B51" s="2" t="s">
        <v>362</v>
      </c>
      <c r="C51" s="2" t="s">
        <v>371</v>
      </c>
      <c r="D51" s="2" t="s">
        <v>370</v>
      </c>
      <c r="E51" s="18" t="s">
        <v>120</v>
      </c>
      <c r="F51" s="2" t="s">
        <v>378</v>
      </c>
      <c r="G51" s="2" t="s">
        <v>377</v>
      </c>
      <c r="H51" s="18" t="s">
        <v>376</v>
      </c>
      <c r="I51" s="2" t="s">
        <v>375</v>
      </c>
      <c r="J51" s="2" t="s">
        <v>374</v>
      </c>
      <c r="K51" s="2" t="s">
        <v>173</v>
      </c>
      <c r="L51" s="2"/>
      <c r="M51" s="2"/>
      <c r="N51" s="2"/>
      <c r="O51" s="2"/>
      <c r="P51" s="2"/>
      <c r="Q51" s="2"/>
      <c r="R51" s="2" t="s">
        <v>373</v>
      </c>
      <c r="S51" s="2" t="s">
        <v>169</v>
      </c>
      <c r="T51" s="2" t="s">
        <v>372</v>
      </c>
      <c r="U51" s="2"/>
      <c r="V51" s="2"/>
      <c r="W51" s="2"/>
    </row>
    <row r="52" spans="1:23" s="17" customFormat="1" ht="13.8" x14ac:dyDescent="0.3">
      <c r="A52" s="2" t="s">
        <v>80</v>
      </c>
      <c r="B52" s="2" t="s">
        <v>362</v>
      </c>
      <c r="C52" s="2" t="s">
        <v>371</v>
      </c>
      <c r="D52" s="2" t="s">
        <v>370</v>
      </c>
      <c r="E52" s="18" t="s">
        <v>119</v>
      </c>
      <c r="F52" s="2" t="s">
        <v>369</v>
      </c>
      <c r="G52" s="2" t="s">
        <v>368</v>
      </c>
      <c r="H52" s="18" t="s">
        <v>367</v>
      </c>
      <c r="I52" s="2" t="s">
        <v>366</v>
      </c>
      <c r="J52" s="2" t="s">
        <v>365</v>
      </c>
      <c r="K52" s="2" t="s">
        <v>173</v>
      </c>
      <c r="L52" s="2"/>
      <c r="M52" s="2"/>
      <c r="N52" s="2"/>
      <c r="O52" s="2"/>
      <c r="P52" s="2"/>
      <c r="Q52" s="2"/>
      <c r="R52" s="2" t="s">
        <v>364</v>
      </c>
      <c r="S52" s="2" t="s">
        <v>169</v>
      </c>
      <c r="T52" s="2" t="s">
        <v>363</v>
      </c>
      <c r="U52" s="2"/>
      <c r="V52" s="2"/>
      <c r="W52" s="2"/>
    </row>
    <row r="53" spans="1:23" s="17" customFormat="1" ht="13.8" x14ac:dyDescent="0.3">
      <c r="A53" s="2" t="s">
        <v>80</v>
      </c>
      <c r="B53" s="2" t="s">
        <v>362</v>
      </c>
      <c r="C53" s="2" t="s">
        <v>361</v>
      </c>
      <c r="D53" s="2" t="s">
        <v>360</v>
      </c>
      <c r="E53" s="18" t="s">
        <v>157</v>
      </c>
      <c r="F53" s="2" t="s">
        <v>359</v>
      </c>
      <c r="G53" s="2" t="s">
        <v>358</v>
      </c>
      <c r="H53" s="18" t="s">
        <v>357</v>
      </c>
      <c r="I53" s="2" t="s">
        <v>356</v>
      </c>
      <c r="J53" s="2" t="s">
        <v>355</v>
      </c>
      <c r="K53" s="2" t="s">
        <v>173</v>
      </c>
      <c r="L53" s="2"/>
      <c r="M53" s="2"/>
      <c r="N53" s="2"/>
      <c r="O53" s="2"/>
      <c r="P53" s="2"/>
      <c r="Q53" s="2"/>
      <c r="R53" s="2"/>
      <c r="S53" s="2"/>
      <c r="T53" s="2"/>
      <c r="U53" s="2"/>
      <c r="V53" s="2"/>
      <c r="W53" s="2"/>
    </row>
    <row r="54" spans="1:23" s="17" customFormat="1" ht="13.8" x14ac:dyDescent="0.3">
      <c r="A54" s="2" t="s">
        <v>80</v>
      </c>
      <c r="B54" s="2" t="s">
        <v>330</v>
      </c>
      <c r="C54" s="2" t="s">
        <v>329</v>
      </c>
      <c r="D54" s="2" t="s">
        <v>328</v>
      </c>
      <c r="E54" s="18" t="s">
        <v>158</v>
      </c>
      <c r="F54" s="2" t="s">
        <v>354</v>
      </c>
      <c r="G54" s="2" t="s">
        <v>353</v>
      </c>
      <c r="H54" s="18" t="s">
        <v>352</v>
      </c>
      <c r="I54" s="2" t="s">
        <v>351</v>
      </c>
      <c r="J54" s="2" t="s">
        <v>350</v>
      </c>
      <c r="K54" s="2" t="s">
        <v>173</v>
      </c>
      <c r="L54" s="2"/>
      <c r="M54" s="2"/>
      <c r="N54" s="2"/>
      <c r="O54" s="2"/>
      <c r="P54" s="2"/>
      <c r="Q54" s="2"/>
      <c r="R54" s="2" t="s">
        <v>349</v>
      </c>
      <c r="S54" s="2" t="s">
        <v>169</v>
      </c>
      <c r="T54" s="2" t="s">
        <v>348</v>
      </c>
      <c r="U54" s="2"/>
      <c r="V54" s="2"/>
      <c r="W54" s="2"/>
    </row>
    <row r="55" spans="1:23" s="17" customFormat="1" ht="13.8" x14ac:dyDescent="0.3">
      <c r="A55" s="2" t="s">
        <v>80</v>
      </c>
      <c r="B55" s="2" t="s">
        <v>330</v>
      </c>
      <c r="C55" s="2" t="s">
        <v>329</v>
      </c>
      <c r="D55" s="2" t="s">
        <v>328</v>
      </c>
      <c r="E55" s="18" t="s">
        <v>96</v>
      </c>
      <c r="F55" s="2" t="s">
        <v>96</v>
      </c>
      <c r="G55" s="2" t="s">
        <v>347</v>
      </c>
      <c r="H55" s="18" t="s">
        <v>346</v>
      </c>
      <c r="I55" s="2" t="s">
        <v>345</v>
      </c>
      <c r="J55" s="2" t="s">
        <v>339</v>
      </c>
      <c r="K55" s="2" t="s">
        <v>173</v>
      </c>
      <c r="L55" s="2" t="s">
        <v>204</v>
      </c>
      <c r="M55" s="2" t="s">
        <v>344</v>
      </c>
      <c r="N55" s="2" t="s">
        <v>203</v>
      </c>
      <c r="O55" s="2"/>
      <c r="P55" s="2"/>
      <c r="Q55" s="2"/>
      <c r="R55" s="2" t="s">
        <v>343</v>
      </c>
      <c r="S55" s="2" t="s">
        <v>169</v>
      </c>
      <c r="T55" s="19" t="s">
        <v>322</v>
      </c>
      <c r="U55" s="2" t="s">
        <v>321</v>
      </c>
      <c r="V55" s="2" t="s">
        <v>169</v>
      </c>
      <c r="W55" s="2" t="s">
        <v>264</v>
      </c>
    </row>
    <row r="56" spans="1:23" s="17" customFormat="1" ht="13.8" x14ac:dyDescent="0.3">
      <c r="A56" s="2" t="s">
        <v>80</v>
      </c>
      <c r="B56" s="2" t="s">
        <v>330</v>
      </c>
      <c r="C56" s="2" t="s">
        <v>329</v>
      </c>
      <c r="D56" s="2" t="s">
        <v>328</v>
      </c>
      <c r="E56" s="18" t="s">
        <v>159</v>
      </c>
      <c r="F56" s="2" t="s">
        <v>342</v>
      </c>
      <c r="G56" s="2" t="s">
        <v>327</v>
      </c>
      <c r="H56" s="18" t="s">
        <v>341</v>
      </c>
      <c r="I56" s="2" t="s">
        <v>340</v>
      </c>
      <c r="J56" s="2" t="s">
        <v>339</v>
      </c>
      <c r="K56" s="2" t="s">
        <v>173</v>
      </c>
      <c r="L56" s="2" t="s">
        <v>204</v>
      </c>
      <c r="M56" s="2" t="s">
        <v>169</v>
      </c>
      <c r="N56" s="2" t="s">
        <v>203</v>
      </c>
      <c r="O56" s="2" t="s">
        <v>338</v>
      </c>
      <c r="P56" s="2"/>
      <c r="Q56" s="2"/>
      <c r="R56" s="2" t="s">
        <v>337</v>
      </c>
      <c r="S56" s="2" t="s">
        <v>169</v>
      </c>
      <c r="T56" s="19" t="s">
        <v>322</v>
      </c>
      <c r="U56" s="2" t="s">
        <v>321</v>
      </c>
      <c r="V56" s="2" t="s">
        <v>169</v>
      </c>
      <c r="W56" s="2" t="s">
        <v>264</v>
      </c>
    </row>
    <row r="57" spans="1:23" s="17" customFormat="1" ht="13.8" x14ac:dyDescent="0.3">
      <c r="A57" s="2" t="s">
        <v>80</v>
      </c>
      <c r="B57" s="2" t="s">
        <v>330</v>
      </c>
      <c r="C57" s="2" t="s">
        <v>329</v>
      </c>
      <c r="D57" s="2" t="s">
        <v>328</v>
      </c>
      <c r="E57" s="18" t="s">
        <v>118</v>
      </c>
      <c r="F57" s="2" t="s">
        <v>336</v>
      </c>
      <c r="G57" s="2" t="s">
        <v>327</v>
      </c>
      <c r="H57" s="18" t="s">
        <v>335</v>
      </c>
      <c r="I57" s="2" t="s">
        <v>334</v>
      </c>
      <c r="J57" s="2" t="s">
        <v>333</v>
      </c>
      <c r="K57" s="2" t="s">
        <v>173</v>
      </c>
      <c r="L57" s="2" t="s">
        <v>204</v>
      </c>
      <c r="M57" s="2" t="s">
        <v>169</v>
      </c>
      <c r="N57" s="2" t="s">
        <v>203</v>
      </c>
      <c r="O57" s="2"/>
      <c r="P57" s="2"/>
      <c r="Q57" s="2"/>
      <c r="R57" s="2" t="s">
        <v>332</v>
      </c>
      <c r="S57" s="2" t="s">
        <v>169</v>
      </c>
      <c r="T57" s="2" t="s">
        <v>171</v>
      </c>
      <c r="U57" s="2" t="s">
        <v>331</v>
      </c>
      <c r="V57" s="2" t="s">
        <v>169</v>
      </c>
      <c r="W57" s="2" t="s">
        <v>264</v>
      </c>
    </row>
    <row r="58" spans="1:23" s="17" customFormat="1" ht="13.8" x14ac:dyDescent="0.3">
      <c r="A58" s="2" t="s">
        <v>80</v>
      </c>
      <c r="B58" s="2" t="s">
        <v>330</v>
      </c>
      <c r="C58" s="2" t="s">
        <v>329</v>
      </c>
      <c r="D58" s="2" t="s">
        <v>328</v>
      </c>
      <c r="E58" s="18" t="s">
        <v>117</v>
      </c>
      <c r="F58" s="2" t="s">
        <v>117</v>
      </c>
      <c r="G58" s="2" t="s">
        <v>327</v>
      </c>
      <c r="H58" s="18" t="s">
        <v>326</v>
      </c>
      <c r="I58" s="2" t="s">
        <v>325</v>
      </c>
      <c r="J58" s="2" t="s">
        <v>324</v>
      </c>
      <c r="K58" s="2" t="s">
        <v>173</v>
      </c>
      <c r="L58" s="2" t="s">
        <v>204</v>
      </c>
      <c r="M58" s="2" t="s">
        <v>169</v>
      </c>
      <c r="N58" s="2" t="s">
        <v>203</v>
      </c>
      <c r="O58" s="2"/>
      <c r="P58" s="2"/>
      <c r="Q58" s="2"/>
      <c r="R58" s="2" t="s">
        <v>323</v>
      </c>
      <c r="S58" s="2" t="s">
        <v>169</v>
      </c>
      <c r="T58" s="19" t="s">
        <v>322</v>
      </c>
      <c r="U58" s="2" t="s">
        <v>321</v>
      </c>
      <c r="V58" s="2" t="s">
        <v>169</v>
      </c>
      <c r="W58" s="2" t="s">
        <v>264</v>
      </c>
    </row>
    <row r="59" spans="1:23" s="17" customFormat="1" ht="13.8" x14ac:dyDescent="0.3">
      <c r="A59" s="2" t="s">
        <v>81</v>
      </c>
      <c r="B59" s="2" t="s">
        <v>298</v>
      </c>
      <c r="C59" s="2" t="s">
        <v>311</v>
      </c>
      <c r="D59" s="2"/>
      <c r="E59" s="18" t="s">
        <v>110</v>
      </c>
      <c r="F59" s="2" t="s">
        <v>320</v>
      </c>
      <c r="G59" s="2" t="s">
        <v>319</v>
      </c>
      <c r="H59" s="18" t="s">
        <v>318</v>
      </c>
      <c r="I59" s="2" t="s">
        <v>317</v>
      </c>
      <c r="J59" s="2" t="s">
        <v>316</v>
      </c>
      <c r="K59" s="2" t="s">
        <v>173</v>
      </c>
      <c r="L59" s="2" t="s">
        <v>315</v>
      </c>
      <c r="M59" s="2" t="s">
        <v>169</v>
      </c>
      <c r="N59" s="2" t="s">
        <v>304</v>
      </c>
      <c r="O59" s="2" t="s">
        <v>314</v>
      </c>
      <c r="P59" s="2" t="s">
        <v>169</v>
      </c>
      <c r="Q59" s="2" t="s">
        <v>302</v>
      </c>
      <c r="R59" s="2" t="s">
        <v>313</v>
      </c>
      <c r="S59" s="2" t="s">
        <v>169</v>
      </c>
      <c r="T59" s="2" t="s">
        <v>290</v>
      </c>
      <c r="U59" s="2" t="s">
        <v>312</v>
      </c>
      <c r="V59" s="2"/>
      <c r="W59" s="2" t="s">
        <v>281</v>
      </c>
    </row>
    <row r="60" spans="1:23" s="17" customFormat="1" ht="13.8" x14ac:dyDescent="0.3">
      <c r="A60" s="2" t="s">
        <v>81</v>
      </c>
      <c r="B60" s="2" t="s">
        <v>298</v>
      </c>
      <c r="C60" s="2" t="s">
        <v>311</v>
      </c>
      <c r="D60" s="2"/>
      <c r="E60" s="18" t="s">
        <v>163</v>
      </c>
      <c r="F60" s="2" t="s">
        <v>310</v>
      </c>
      <c r="G60" s="2" t="s">
        <v>309</v>
      </c>
      <c r="H60" s="18" t="s">
        <v>308</v>
      </c>
      <c r="I60" s="2" t="s">
        <v>307</v>
      </c>
      <c r="J60" s="2" t="s">
        <v>306</v>
      </c>
      <c r="K60" s="2" t="s">
        <v>173</v>
      </c>
      <c r="L60" s="2" t="s">
        <v>305</v>
      </c>
      <c r="M60" s="2" t="s">
        <v>169</v>
      </c>
      <c r="N60" s="2" t="s">
        <v>304</v>
      </c>
      <c r="O60" s="2" t="s">
        <v>303</v>
      </c>
      <c r="P60" s="2" t="s">
        <v>169</v>
      </c>
      <c r="Q60" s="2" t="s">
        <v>302</v>
      </c>
      <c r="R60" s="2" t="s">
        <v>301</v>
      </c>
      <c r="S60" s="2" t="s">
        <v>169</v>
      </c>
      <c r="T60" s="2" t="s">
        <v>290</v>
      </c>
      <c r="U60" s="2" t="s">
        <v>300</v>
      </c>
      <c r="V60" s="2"/>
      <c r="W60" s="2"/>
    </row>
    <row r="61" spans="1:23" s="17" customFormat="1" ht="13.8" x14ac:dyDescent="0.3">
      <c r="A61" s="2" t="s">
        <v>299</v>
      </c>
      <c r="B61" s="2" t="s">
        <v>298</v>
      </c>
      <c r="C61" s="2" t="s">
        <v>297</v>
      </c>
      <c r="D61" s="2"/>
      <c r="E61" s="18" t="s">
        <v>89</v>
      </c>
      <c r="F61" s="2" t="s">
        <v>296</v>
      </c>
      <c r="G61" s="2" t="s">
        <v>295</v>
      </c>
      <c r="H61" s="18" t="s">
        <v>294</v>
      </c>
      <c r="I61" s="2" t="s">
        <v>293</v>
      </c>
      <c r="J61" s="2" t="s">
        <v>292</v>
      </c>
      <c r="K61" s="2" t="s">
        <v>173</v>
      </c>
      <c r="L61" s="2"/>
      <c r="M61" s="2"/>
      <c r="N61" s="2"/>
      <c r="O61" s="2"/>
      <c r="P61" s="2"/>
      <c r="Q61" s="2"/>
      <c r="R61" s="2" t="s">
        <v>291</v>
      </c>
      <c r="S61" s="2" t="s">
        <v>169</v>
      </c>
      <c r="T61" s="2" t="s">
        <v>290</v>
      </c>
      <c r="U61" s="2"/>
      <c r="V61" s="2"/>
      <c r="W61" s="2"/>
    </row>
    <row r="62" spans="1:23" s="17" customFormat="1" ht="13.8" x14ac:dyDescent="0.3">
      <c r="A62" s="2" t="s">
        <v>82</v>
      </c>
      <c r="B62" s="2" t="s">
        <v>289</v>
      </c>
      <c r="C62" s="2"/>
      <c r="D62" s="2"/>
      <c r="E62" s="18" t="s">
        <v>99</v>
      </c>
      <c r="F62" s="2" t="s">
        <v>288</v>
      </c>
      <c r="G62" s="2" t="s">
        <v>287</v>
      </c>
      <c r="H62" s="18" t="s">
        <v>286</v>
      </c>
      <c r="I62" s="2" t="s">
        <v>285</v>
      </c>
      <c r="J62" s="2" t="s">
        <v>284</v>
      </c>
      <c r="K62" s="2" t="s">
        <v>173</v>
      </c>
      <c r="L62" s="2"/>
      <c r="M62" s="2"/>
      <c r="N62" s="2"/>
      <c r="O62" s="2"/>
      <c r="P62" s="2"/>
      <c r="Q62" s="2"/>
      <c r="R62" s="2" t="s">
        <v>283</v>
      </c>
      <c r="S62" s="2"/>
      <c r="T62" s="2"/>
      <c r="U62" s="2" t="s">
        <v>282</v>
      </c>
      <c r="V62" s="2" t="s">
        <v>169</v>
      </c>
      <c r="W62" s="2" t="s">
        <v>281</v>
      </c>
    </row>
    <row r="63" spans="1:23" s="17" customFormat="1" ht="13.8" x14ac:dyDescent="0.3">
      <c r="A63" s="2" t="s">
        <v>81</v>
      </c>
      <c r="B63" s="2" t="s">
        <v>277</v>
      </c>
      <c r="C63" s="2" t="s">
        <v>280</v>
      </c>
      <c r="D63" s="2" t="s">
        <v>279</v>
      </c>
      <c r="E63" s="18" t="s">
        <v>162</v>
      </c>
      <c r="F63" s="2" t="s">
        <v>274</v>
      </c>
      <c r="G63" s="2" t="s">
        <v>273</v>
      </c>
      <c r="H63" s="18" t="s">
        <v>278</v>
      </c>
      <c r="I63" s="2" t="s">
        <v>271</v>
      </c>
      <c r="J63" s="2" t="s">
        <v>270</v>
      </c>
      <c r="K63" s="2" t="s">
        <v>173</v>
      </c>
      <c r="L63" s="2" t="s">
        <v>204</v>
      </c>
      <c r="M63" s="2" t="s">
        <v>169</v>
      </c>
      <c r="N63" s="2" t="s">
        <v>203</v>
      </c>
      <c r="O63" s="2" t="s">
        <v>269</v>
      </c>
      <c r="P63" s="2" t="s">
        <v>169</v>
      </c>
      <c r="Q63" s="2" t="s">
        <v>268</v>
      </c>
      <c r="R63" s="2" t="s">
        <v>267</v>
      </c>
      <c r="S63" s="2" t="s">
        <v>169</v>
      </c>
      <c r="T63" s="2" t="s">
        <v>266</v>
      </c>
      <c r="U63" s="2" t="s">
        <v>265</v>
      </c>
      <c r="V63" s="2" t="s">
        <v>169</v>
      </c>
      <c r="W63" s="2" t="s">
        <v>264</v>
      </c>
    </row>
    <row r="64" spans="1:23" s="17" customFormat="1" ht="13.8" x14ac:dyDescent="0.3">
      <c r="A64" s="2" t="s">
        <v>81</v>
      </c>
      <c r="B64" s="2" t="s">
        <v>277</v>
      </c>
      <c r="C64" s="2" t="s">
        <v>276</v>
      </c>
      <c r="D64" s="2" t="s">
        <v>275</v>
      </c>
      <c r="E64" s="18" t="s">
        <v>160</v>
      </c>
      <c r="F64" s="2" t="s">
        <v>274</v>
      </c>
      <c r="G64" s="2" t="s">
        <v>273</v>
      </c>
      <c r="H64" s="18" t="s">
        <v>272</v>
      </c>
      <c r="I64" s="2" t="s">
        <v>271</v>
      </c>
      <c r="J64" s="2" t="s">
        <v>270</v>
      </c>
      <c r="K64" s="2" t="s">
        <v>173</v>
      </c>
      <c r="L64" s="2" t="s">
        <v>204</v>
      </c>
      <c r="M64" s="2" t="s">
        <v>169</v>
      </c>
      <c r="N64" s="2" t="s">
        <v>203</v>
      </c>
      <c r="O64" s="2" t="s">
        <v>269</v>
      </c>
      <c r="P64" s="2" t="s">
        <v>169</v>
      </c>
      <c r="Q64" s="2" t="s">
        <v>268</v>
      </c>
      <c r="R64" s="2" t="s">
        <v>267</v>
      </c>
      <c r="S64" s="2" t="s">
        <v>169</v>
      </c>
      <c r="T64" s="2" t="s">
        <v>266</v>
      </c>
      <c r="U64" s="2" t="s">
        <v>265</v>
      </c>
      <c r="V64" s="2"/>
      <c r="W64" s="2" t="s">
        <v>264</v>
      </c>
    </row>
    <row r="65" spans="1:23" s="17" customFormat="1" ht="13.8" x14ac:dyDescent="0.3">
      <c r="A65" s="2" t="s">
        <v>83</v>
      </c>
      <c r="B65" s="2" t="s">
        <v>231</v>
      </c>
      <c r="C65" s="2" t="s">
        <v>263</v>
      </c>
      <c r="D65" s="2" t="s">
        <v>262</v>
      </c>
      <c r="E65" s="18" t="s">
        <v>116</v>
      </c>
      <c r="F65" s="2" t="s">
        <v>116</v>
      </c>
      <c r="G65" s="2" t="s">
        <v>246</v>
      </c>
      <c r="H65" s="18" t="s">
        <v>261</v>
      </c>
      <c r="I65" s="2" t="s">
        <v>260</v>
      </c>
      <c r="J65" s="2" t="s">
        <v>259</v>
      </c>
      <c r="K65" s="2" t="s">
        <v>173</v>
      </c>
      <c r="L65" s="2"/>
      <c r="M65" s="2"/>
      <c r="N65" s="2"/>
      <c r="O65" s="2" t="s">
        <v>251</v>
      </c>
      <c r="P65" s="2" t="s">
        <v>169</v>
      </c>
      <c r="Q65" s="2" t="s">
        <v>203</v>
      </c>
      <c r="R65" s="2" t="s">
        <v>258</v>
      </c>
      <c r="S65" s="2" t="s">
        <v>169</v>
      </c>
      <c r="T65" s="2" t="s">
        <v>249</v>
      </c>
      <c r="U65" s="2"/>
      <c r="V65" s="2"/>
      <c r="W65" s="2"/>
    </row>
    <row r="66" spans="1:23" s="17" customFormat="1" ht="13.8" x14ac:dyDescent="0.3">
      <c r="A66" s="2" t="s">
        <v>83</v>
      </c>
      <c r="B66" s="2" t="s">
        <v>231</v>
      </c>
      <c r="C66" s="2" t="s">
        <v>257</v>
      </c>
      <c r="D66" s="2" t="s">
        <v>256</v>
      </c>
      <c r="E66" s="18" t="s">
        <v>95</v>
      </c>
      <c r="F66" s="2" t="s">
        <v>95</v>
      </c>
      <c r="G66" s="2" t="s">
        <v>255</v>
      </c>
      <c r="H66" s="18" t="s">
        <v>254</v>
      </c>
      <c r="I66" s="2" t="s">
        <v>253</v>
      </c>
      <c r="J66" s="2" t="s">
        <v>252</v>
      </c>
      <c r="K66" s="2" t="s">
        <v>173</v>
      </c>
      <c r="L66" s="2"/>
      <c r="M66" s="2"/>
      <c r="N66" s="2"/>
      <c r="O66" s="2" t="s">
        <v>251</v>
      </c>
      <c r="P66" s="2" t="s">
        <v>169</v>
      </c>
      <c r="Q66" s="2" t="s">
        <v>203</v>
      </c>
      <c r="R66" s="2" t="s">
        <v>250</v>
      </c>
      <c r="S66" s="2" t="s">
        <v>169</v>
      </c>
      <c r="T66" s="2" t="s">
        <v>249</v>
      </c>
      <c r="U66" s="2"/>
      <c r="V66" s="2"/>
      <c r="W66" s="2"/>
    </row>
    <row r="67" spans="1:23" s="17" customFormat="1" ht="13.8" x14ac:dyDescent="0.3">
      <c r="A67" s="2" t="s">
        <v>83</v>
      </c>
      <c r="B67" s="2" t="s">
        <v>231</v>
      </c>
      <c r="C67" s="2" t="s">
        <v>230</v>
      </c>
      <c r="D67" s="2" t="s">
        <v>248</v>
      </c>
      <c r="E67" s="18" t="s">
        <v>115</v>
      </c>
      <c r="F67" s="2" t="s">
        <v>247</v>
      </c>
      <c r="G67" s="2" t="s">
        <v>246</v>
      </c>
      <c r="H67" s="18" t="s">
        <v>245</v>
      </c>
      <c r="I67" s="2" t="s">
        <v>244</v>
      </c>
      <c r="J67" s="2" t="s">
        <v>243</v>
      </c>
      <c r="K67" s="2" t="s">
        <v>173</v>
      </c>
      <c r="L67" s="2"/>
      <c r="M67" s="2"/>
      <c r="N67" s="2"/>
      <c r="O67" s="2" t="s">
        <v>242</v>
      </c>
      <c r="P67" s="2" t="s">
        <v>169</v>
      </c>
      <c r="Q67" s="2" t="s">
        <v>190</v>
      </c>
      <c r="R67" s="2" t="s">
        <v>241</v>
      </c>
      <c r="S67" s="2" t="s">
        <v>169</v>
      </c>
      <c r="T67" s="2" t="s">
        <v>240</v>
      </c>
      <c r="U67" s="2"/>
      <c r="V67" s="2"/>
      <c r="W67" s="2"/>
    </row>
    <row r="68" spans="1:23" s="17" customFormat="1" ht="13.8" x14ac:dyDescent="0.3">
      <c r="A68" s="2" t="s">
        <v>83</v>
      </c>
      <c r="B68" s="2" t="s">
        <v>231</v>
      </c>
      <c r="C68" s="2" t="s">
        <v>239</v>
      </c>
      <c r="D68" s="2" t="s">
        <v>238</v>
      </c>
      <c r="E68" s="18" t="s">
        <v>94</v>
      </c>
      <c r="F68" s="2" t="s">
        <v>94</v>
      </c>
      <c r="G68" s="2" t="s">
        <v>237</v>
      </c>
      <c r="H68" s="18" t="s">
        <v>236</v>
      </c>
      <c r="I68" s="2" t="s">
        <v>235</v>
      </c>
      <c r="J68" s="2" t="s">
        <v>234</v>
      </c>
      <c r="K68" s="2" t="s">
        <v>173</v>
      </c>
      <c r="L68" s="2"/>
      <c r="M68" s="2"/>
      <c r="N68" s="2"/>
      <c r="O68" s="2" t="s">
        <v>233</v>
      </c>
      <c r="P68" s="2" t="s">
        <v>169</v>
      </c>
      <c r="Q68" s="2" t="s">
        <v>190</v>
      </c>
      <c r="R68" s="2" t="s">
        <v>232</v>
      </c>
      <c r="S68" s="2" t="s">
        <v>169</v>
      </c>
      <c r="T68" s="2" t="s">
        <v>221</v>
      </c>
      <c r="U68" s="2"/>
      <c r="V68" s="2"/>
      <c r="W68" s="2"/>
    </row>
    <row r="69" spans="1:23" s="17" customFormat="1" ht="13.8" x14ac:dyDescent="0.3">
      <c r="A69" s="2" t="s">
        <v>83</v>
      </c>
      <c r="B69" s="2" t="s">
        <v>231</v>
      </c>
      <c r="C69" s="2" t="s">
        <v>230</v>
      </c>
      <c r="D69" s="2" t="s">
        <v>229</v>
      </c>
      <c r="E69" s="18" t="s">
        <v>114</v>
      </c>
      <c r="F69" s="2" t="s">
        <v>228</v>
      </c>
      <c r="G69" s="2" t="s">
        <v>227</v>
      </c>
      <c r="H69" s="18" t="s">
        <v>226</v>
      </c>
      <c r="I69" s="2" t="s">
        <v>225</v>
      </c>
      <c r="J69" s="2" t="s">
        <v>224</v>
      </c>
      <c r="K69" s="2" t="s">
        <v>173</v>
      </c>
      <c r="L69" s="2"/>
      <c r="M69" s="2"/>
      <c r="N69" s="2"/>
      <c r="O69" s="2" t="s">
        <v>223</v>
      </c>
      <c r="P69" s="2" t="s">
        <v>169</v>
      </c>
      <c r="Q69" s="2" t="s">
        <v>203</v>
      </c>
      <c r="R69" s="2" t="s">
        <v>222</v>
      </c>
      <c r="S69" s="2" t="s">
        <v>169</v>
      </c>
      <c r="T69" s="2" t="s">
        <v>221</v>
      </c>
      <c r="U69" s="2"/>
      <c r="V69" s="2"/>
      <c r="W69" s="2"/>
    </row>
    <row r="70" spans="1:23" s="17" customFormat="1" ht="13.8" x14ac:dyDescent="0.3">
      <c r="A70" s="2" t="s">
        <v>83</v>
      </c>
      <c r="B70" s="2" t="s">
        <v>211</v>
      </c>
      <c r="C70" s="2" t="s">
        <v>220</v>
      </c>
      <c r="D70" s="2" t="s">
        <v>219</v>
      </c>
      <c r="E70" s="18" t="s">
        <v>113</v>
      </c>
      <c r="F70" s="2" t="s">
        <v>113</v>
      </c>
      <c r="G70" s="2" t="s">
        <v>218</v>
      </c>
      <c r="H70" s="18" t="s">
        <v>217</v>
      </c>
      <c r="I70" s="2" t="s">
        <v>216</v>
      </c>
      <c r="J70" s="2" t="s">
        <v>215</v>
      </c>
      <c r="K70" s="2" t="s">
        <v>173</v>
      </c>
      <c r="L70" s="2" t="s">
        <v>204</v>
      </c>
      <c r="M70" s="2" t="s">
        <v>169</v>
      </c>
      <c r="N70" s="2" t="s">
        <v>203</v>
      </c>
      <c r="O70" s="2" t="s">
        <v>214</v>
      </c>
      <c r="P70" s="2" t="s">
        <v>169</v>
      </c>
      <c r="Q70" s="2" t="s">
        <v>201</v>
      </c>
      <c r="R70" s="2" t="s">
        <v>213</v>
      </c>
      <c r="S70" s="2" t="s">
        <v>169</v>
      </c>
      <c r="T70" s="2" t="s">
        <v>199</v>
      </c>
      <c r="U70" s="2" t="s">
        <v>212</v>
      </c>
      <c r="V70" s="2"/>
      <c r="W70" s="2"/>
    </row>
    <row r="71" spans="1:23" s="17" customFormat="1" ht="13.8" x14ac:dyDescent="0.3">
      <c r="A71" s="2" t="s">
        <v>83</v>
      </c>
      <c r="B71" s="2" t="s">
        <v>211</v>
      </c>
      <c r="C71" s="2" t="s">
        <v>210</v>
      </c>
      <c r="D71" s="2" t="s">
        <v>209</v>
      </c>
      <c r="E71" s="18" t="s">
        <v>112</v>
      </c>
      <c r="F71" s="2" t="s">
        <v>112</v>
      </c>
      <c r="G71" s="2" t="s">
        <v>208</v>
      </c>
      <c r="H71" s="18" t="s">
        <v>207</v>
      </c>
      <c r="I71" s="2" t="s">
        <v>206</v>
      </c>
      <c r="J71" s="2" t="s">
        <v>205</v>
      </c>
      <c r="K71" s="2" t="s">
        <v>173</v>
      </c>
      <c r="L71" s="2" t="s">
        <v>204</v>
      </c>
      <c r="M71" s="2" t="s">
        <v>169</v>
      </c>
      <c r="N71" s="2" t="s">
        <v>203</v>
      </c>
      <c r="O71" s="2" t="s">
        <v>202</v>
      </c>
      <c r="P71" s="2" t="s">
        <v>169</v>
      </c>
      <c r="Q71" s="2" t="s">
        <v>201</v>
      </c>
      <c r="R71" s="2" t="s">
        <v>200</v>
      </c>
      <c r="S71" s="2" t="s">
        <v>169</v>
      </c>
      <c r="T71" s="2" t="s">
        <v>199</v>
      </c>
      <c r="U71" s="2" t="s">
        <v>198</v>
      </c>
      <c r="V71" s="2"/>
      <c r="W71" s="2"/>
    </row>
    <row r="72" spans="1:23" s="17" customFormat="1" ht="13.8" x14ac:dyDescent="0.3">
      <c r="A72" s="2" t="s">
        <v>83</v>
      </c>
      <c r="B72" s="2" t="s">
        <v>197</v>
      </c>
      <c r="C72" s="2"/>
      <c r="D72" s="2"/>
      <c r="E72" s="18" t="s">
        <v>161</v>
      </c>
      <c r="F72" s="2" t="s">
        <v>196</v>
      </c>
      <c r="G72" s="2" t="s">
        <v>195</v>
      </c>
      <c r="H72" s="18" t="s">
        <v>194</v>
      </c>
      <c r="I72" s="2" t="s">
        <v>193</v>
      </c>
      <c r="J72" s="2" t="s">
        <v>192</v>
      </c>
      <c r="K72" s="2" t="s">
        <v>173</v>
      </c>
      <c r="L72" s="2"/>
      <c r="M72" s="2"/>
      <c r="N72" s="2"/>
      <c r="O72" s="2" t="s">
        <v>191</v>
      </c>
      <c r="P72" s="2"/>
      <c r="Q72" s="2" t="s">
        <v>190</v>
      </c>
      <c r="R72" s="2" t="s">
        <v>189</v>
      </c>
      <c r="S72" s="2" t="s">
        <v>169</v>
      </c>
      <c r="T72" s="2" t="s">
        <v>188</v>
      </c>
      <c r="U72" s="2"/>
      <c r="V72" s="2"/>
      <c r="W72" s="2"/>
    </row>
    <row r="73" spans="1:23" s="17" customFormat="1" ht="13.8" x14ac:dyDescent="0.3">
      <c r="A73" s="2" t="s">
        <v>84</v>
      </c>
      <c r="B73" s="2" t="s">
        <v>187</v>
      </c>
      <c r="C73" s="2" t="s">
        <v>180</v>
      </c>
      <c r="D73" s="2" t="s">
        <v>179</v>
      </c>
      <c r="E73" s="18" t="s">
        <v>86</v>
      </c>
      <c r="F73" s="2" t="s">
        <v>186</v>
      </c>
      <c r="G73" s="2" t="s">
        <v>185</v>
      </c>
      <c r="H73" s="18" t="s">
        <v>184</v>
      </c>
      <c r="I73" s="2" t="s">
        <v>183</v>
      </c>
      <c r="J73" s="2" t="s">
        <v>182</v>
      </c>
      <c r="K73" s="2" t="s">
        <v>173</v>
      </c>
      <c r="L73" s="2"/>
      <c r="M73" s="2"/>
      <c r="N73" s="2"/>
      <c r="O73" s="2"/>
      <c r="P73" s="2"/>
      <c r="Q73" s="2"/>
      <c r="R73" s="2"/>
      <c r="S73" s="2"/>
      <c r="T73" s="2"/>
      <c r="U73" s="2"/>
      <c r="V73" s="2"/>
      <c r="W73" s="2"/>
    </row>
    <row r="74" spans="1:23" s="17" customFormat="1" ht="13.8" x14ac:dyDescent="0.3">
      <c r="A74" s="2" t="s">
        <v>84</v>
      </c>
      <c r="B74" s="2" t="s">
        <v>181</v>
      </c>
      <c r="C74" s="2" t="s">
        <v>180</v>
      </c>
      <c r="D74" s="2" t="s">
        <v>179</v>
      </c>
      <c r="E74" s="18" t="s">
        <v>85</v>
      </c>
      <c r="F74" s="2" t="s">
        <v>178</v>
      </c>
      <c r="G74" s="2" t="s">
        <v>177</v>
      </c>
      <c r="H74" s="18" t="s">
        <v>176</v>
      </c>
      <c r="I74" s="2" t="s">
        <v>175</v>
      </c>
      <c r="J74" s="2" t="s">
        <v>174</v>
      </c>
      <c r="K74" s="2" t="s">
        <v>173</v>
      </c>
      <c r="L74" s="2"/>
      <c r="M74" s="2"/>
      <c r="N74" s="2"/>
      <c r="O74" s="2" t="s">
        <v>172</v>
      </c>
      <c r="P74" s="2" t="s">
        <v>169</v>
      </c>
      <c r="Q74" s="2" t="s">
        <v>171</v>
      </c>
      <c r="R74" s="2" t="s">
        <v>170</v>
      </c>
      <c r="S74" s="2" t="s">
        <v>169</v>
      </c>
      <c r="T74" s="2" t="s">
        <v>168</v>
      </c>
      <c r="U74" s="2"/>
      <c r="V74" s="2"/>
      <c r="W74" s="2"/>
    </row>
  </sheetData>
  <autoFilter ref="E2:W74" xr:uid="{00000000-0009-0000-0000-000002000000}"/>
  <mergeCells count="3">
    <mergeCell ref="J1:W1"/>
    <mergeCell ref="A1:F1"/>
    <mergeCell ref="G1:I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2E0C-BF0C-48A7-A240-513F9DC15542}">
  <dimension ref="A1:W70"/>
  <sheetViews>
    <sheetView zoomScaleNormal="100" workbookViewId="0">
      <selection activeCell="E62" sqref="E62"/>
    </sheetView>
  </sheetViews>
  <sheetFormatPr defaultColWidth="9.21875" defaultRowHeight="13.2" x14ac:dyDescent="0.25"/>
  <cols>
    <col min="1" max="1" width="33.77734375" style="28" customWidth="1"/>
    <col min="2" max="4" width="9.77734375" style="28" customWidth="1"/>
    <col min="5" max="5" width="51.21875" style="29" customWidth="1"/>
    <col min="6" max="6" width="58.77734375" style="28" customWidth="1"/>
    <col min="7" max="9" width="49" style="28" customWidth="1"/>
    <col min="10" max="14" width="15.44140625" style="6" customWidth="1"/>
    <col min="15" max="15" width="49" style="6" customWidth="1"/>
    <col min="16" max="17" width="15.44140625" style="6" customWidth="1"/>
    <col min="18" max="20" width="29.5546875" style="6" customWidth="1"/>
    <col min="21" max="23" width="15.44140625" style="6" customWidth="1"/>
    <col min="24" max="16384" width="9.21875" style="6"/>
  </cols>
  <sheetData>
    <row r="1" spans="1:23" s="27" customFormat="1" ht="15.6" x14ac:dyDescent="0.3">
      <c r="A1" s="242" t="s">
        <v>128</v>
      </c>
      <c r="B1" s="243"/>
      <c r="C1" s="243"/>
      <c r="D1" s="243"/>
      <c r="E1" s="243"/>
      <c r="F1" s="244"/>
      <c r="G1" s="37" t="s">
        <v>825</v>
      </c>
      <c r="H1" s="241" t="s">
        <v>748</v>
      </c>
      <c r="I1" s="241"/>
      <c r="J1" s="241"/>
      <c r="K1" s="241"/>
      <c r="L1" s="241"/>
      <c r="M1" s="241"/>
      <c r="N1" s="241"/>
      <c r="O1" s="241"/>
      <c r="P1" s="241"/>
      <c r="Q1" s="241"/>
      <c r="R1" s="241"/>
      <c r="S1" s="241"/>
      <c r="T1" s="241"/>
      <c r="U1" s="241"/>
      <c r="V1" s="241"/>
      <c r="W1" s="241"/>
    </row>
    <row r="2" spans="1:23" s="5" customFormat="1" x14ac:dyDescent="0.3">
      <c r="A2" s="35" t="s">
        <v>747</v>
      </c>
      <c r="B2" s="35" t="s">
        <v>746</v>
      </c>
      <c r="C2" s="35" t="s">
        <v>745</v>
      </c>
      <c r="D2" s="35" t="s">
        <v>744</v>
      </c>
      <c r="E2" s="35" t="s">
        <v>111</v>
      </c>
      <c r="F2" s="35" t="s">
        <v>167</v>
      </c>
      <c r="G2" s="36" t="s">
        <v>824</v>
      </c>
      <c r="H2" s="35" t="s">
        <v>740</v>
      </c>
      <c r="I2" s="35" t="s">
        <v>823</v>
      </c>
      <c r="J2" s="35" t="s">
        <v>822</v>
      </c>
      <c r="K2" s="35" t="s">
        <v>731</v>
      </c>
      <c r="L2" s="35" t="s">
        <v>25</v>
      </c>
      <c r="M2" s="35" t="s">
        <v>821</v>
      </c>
      <c r="N2" s="35" t="s">
        <v>731</v>
      </c>
      <c r="O2" s="35" t="s">
        <v>737</v>
      </c>
      <c r="P2" s="35" t="s">
        <v>820</v>
      </c>
      <c r="Q2" s="35" t="s">
        <v>731</v>
      </c>
      <c r="R2" s="35" t="s">
        <v>735</v>
      </c>
      <c r="S2" s="35" t="s">
        <v>819</v>
      </c>
      <c r="T2" s="35" t="s">
        <v>731</v>
      </c>
      <c r="U2" s="35" t="s">
        <v>733</v>
      </c>
      <c r="V2" s="35" t="s">
        <v>732</v>
      </c>
      <c r="W2" s="35" t="s">
        <v>731</v>
      </c>
    </row>
    <row r="3" spans="1:23" s="5" customFormat="1" x14ac:dyDescent="0.3">
      <c r="A3" s="31" t="s">
        <v>77</v>
      </c>
      <c r="B3" s="31" t="s">
        <v>692</v>
      </c>
      <c r="C3" s="31" t="s">
        <v>750</v>
      </c>
      <c r="D3" s="31" t="s">
        <v>750</v>
      </c>
      <c r="E3" s="32" t="s">
        <v>129</v>
      </c>
      <c r="F3" s="31" t="s">
        <v>730</v>
      </c>
      <c r="G3" s="31" t="s">
        <v>753</v>
      </c>
      <c r="H3" s="31" t="s">
        <v>818</v>
      </c>
      <c r="I3" s="31" t="s">
        <v>817</v>
      </c>
      <c r="J3" s="30" t="s">
        <v>755</v>
      </c>
      <c r="K3" s="30" t="s">
        <v>810</v>
      </c>
      <c r="L3" s="30" t="s">
        <v>204</v>
      </c>
      <c r="M3" s="30" t="s">
        <v>169</v>
      </c>
      <c r="N3" s="30" t="s">
        <v>203</v>
      </c>
      <c r="O3" s="30" t="s">
        <v>750</v>
      </c>
      <c r="P3" s="30" t="s">
        <v>750</v>
      </c>
      <c r="Q3" s="30" t="s">
        <v>750</v>
      </c>
      <c r="R3" s="30" t="s">
        <v>708</v>
      </c>
      <c r="S3" s="30" t="s">
        <v>169</v>
      </c>
      <c r="T3" s="30" t="s">
        <v>707</v>
      </c>
      <c r="U3" s="30" t="s">
        <v>706</v>
      </c>
      <c r="V3" s="30" t="s">
        <v>169</v>
      </c>
      <c r="W3" s="30" t="s">
        <v>705</v>
      </c>
    </row>
    <row r="4" spans="1:23" s="5" customFormat="1" x14ac:dyDescent="0.3">
      <c r="A4" s="31" t="s">
        <v>77</v>
      </c>
      <c r="B4" s="31" t="s">
        <v>692</v>
      </c>
      <c r="C4" s="31" t="s">
        <v>750</v>
      </c>
      <c r="D4" s="31" t="s">
        <v>750</v>
      </c>
      <c r="E4" s="32" t="s">
        <v>130</v>
      </c>
      <c r="F4" s="31" t="s">
        <v>726</v>
      </c>
      <c r="G4" s="31" t="s">
        <v>753</v>
      </c>
      <c r="H4" s="31" t="s">
        <v>816</v>
      </c>
      <c r="I4" s="31" t="s">
        <v>815</v>
      </c>
      <c r="J4" s="30" t="s">
        <v>755</v>
      </c>
      <c r="K4" s="30" t="s">
        <v>810</v>
      </c>
      <c r="L4" s="30" t="s">
        <v>204</v>
      </c>
      <c r="M4" s="30" t="s">
        <v>169</v>
      </c>
      <c r="N4" s="30" t="s">
        <v>203</v>
      </c>
      <c r="O4" s="30" t="s">
        <v>750</v>
      </c>
      <c r="P4" s="30" t="s">
        <v>750</v>
      </c>
      <c r="Q4" s="30" t="s">
        <v>750</v>
      </c>
      <c r="R4" s="30" t="s">
        <v>708</v>
      </c>
      <c r="S4" s="30" t="s">
        <v>169</v>
      </c>
      <c r="T4" s="30" t="s">
        <v>707</v>
      </c>
      <c r="U4" s="30" t="s">
        <v>706</v>
      </c>
      <c r="V4" s="30" t="s">
        <v>169</v>
      </c>
      <c r="W4" s="30" t="s">
        <v>705</v>
      </c>
    </row>
    <row r="5" spans="1:23" s="5" customFormat="1" x14ac:dyDescent="0.3">
      <c r="A5" s="31" t="s">
        <v>77</v>
      </c>
      <c r="B5" s="31" t="s">
        <v>692</v>
      </c>
      <c r="C5" s="31" t="s">
        <v>750</v>
      </c>
      <c r="D5" s="31" t="s">
        <v>750</v>
      </c>
      <c r="E5" s="32" t="s">
        <v>131</v>
      </c>
      <c r="F5" s="31" t="s">
        <v>722</v>
      </c>
      <c r="G5" s="31" t="s">
        <v>753</v>
      </c>
      <c r="H5" s="31" t="s">
        <v>814</v>
      </c>
      <c r="I5" s="31" t="s">
        <v>813</v>
      </c>
      <c r="J5" s="30" t="s">
        <v>755</v>
      </c>
      <c r="K5" s="30" t="s">
        <v>810</v>
      </c>
      <c r="L5" s="30" t="s">
        <v>204</v>
      </c>
      <c r="M5" s="30" t="s">
        <v>169</v>
      </c>
      <c r="N5" s="30" t="s">
        <v>203</v>
      </c>
      <c r="O5" s="30" t="s">
        <v>750</v>
      </c>
      <c r="P5" s="30" t="s">
        <v>750</v>
      </c>
      <c r="Q5" s="30" t="s">
        <v>750</v>
      </c>
      <c r="R5" s="30" t="s">
        <v>708</v>
      </c>
      <c r="S5" s="30" t="s">
        <v>169</v>
      </c>
      <c r="T5" s="30" t="s">
        <v>707</v>
      </c>
      <c r="U5" s="30" t="s">
        <v>706</v>
      </c>
      <c r="V5" s="30" t="s">
        <v>169</v>
      </c>
      <c r="W5" s="30" t="s">
        <v>705</v>
      </c>
    </row>
    <row r="6" spans="1:23" s="5" customFormat="1" x14ac:dyDescent="0.3">
      <c r="A6" s="31" t="s">
        <v>77</v>
      </c>
      <c r="B6" s="31" t="s">
        <v>692</v>
      </c>
      <c r="C6" s="31" t="s">
        <v>750</v>
      </c>
      <c r="D6" s="31" t="s">
        <v>750</v>
      </c>
      <c r="E6" s="32" t="s">
        <v>132</v>
      </c>
      <c r="F6" s="31" t="s">
        <v>718</v>
      </c>
      <c r="G6" s="31" t="s">
        <v>753</v>
      </c>
      <c r="H6" s="31" t="s">
        <v>709</v>
      </c>
      <c r="I6" s="31" t="s">
        <v>811</v>
      </c>
      <c r="J6" s="30" t="s">
        <v>755</v>
      </c>
      <c r="K6" s="30" t="s">
        <v>810</v>
      </c>
      <c r="L6" s="30" t="s">
        <v>204</v>
      </c>
      <c r="M6" s="30" t="s">
        <v>169</v>
      </c>
      <c r="N6" s="30" t="s">
        <v>203</v>
      </c>
      <c r="O6" s="30" t="s">
        <v>750</v>
      </c>
      <c r="P6" s="30" t="s">
        <v>750</v>
      </c>
      <c r="Q6" s="30" t="s">
        <v>750</v>
      </c>
      <c r="R6" s="30" t="s">
        <v>708</v>
      </c>
      <c r="S6" s="30" t="s">
        <v>169</v>
      </c>
      <c r="T6" s="30" t="s">
        <v>707</v>
      </c>
      <c r="U6" s="30" t="s">
        <v>714</v>
      </c>
      <c r="V6" s="30" t="s">
        <v>169</v>
      </c>
      <c r="W6" s="30" t="s">
        <v>705</v>
      </c>
    </row>
    <row r="7" spans="1:23" s="5" customFormat="1" x14ac:dyDescent="0.3">
      <c r="A7" s="31" t="s">
        <v>77</v>
      </c>
      <c r="B7" s="31" t="s">
        <v>692</v>
      </c>
      <c r="C7" s="31" t="s">
        <v>750</v>
      </c>
      <c r="D7" s="31" t="s">
        <v>750</v>
      </c>
      <c r="E7" s="32" t="s">
        <v>133</v>
      </c>
      <c r="F7" s="31" t="s">
        <v>713</v>
      </c>
      <c r="G7" s="31" t="s">
        <v>753</v>
      </c>
      <c r="H7" s="31" t="s">
        <v>812</v>
      </c>
      <c r="I7" s="31" t="s">
        <v>811</v>
      </c>
      <c r="J7" s="30" t="s">
        <v>755</v>
      </c>
      <c r="K7" s="30" t="s">
        <v>810</v>
      </c>
      <c r="L7" s="30" t="s">
        <v>204</v>
      </c>
      <c r="M7" s="30" t="s">
        <v>169</v>
      </c>
      <c r="N7" s="30" t="s">
        <v>203</v>
      </c>
      <c r="O7" s="30" t="s">
        <v>750</v>
      </c>
      <c r="P7" s="30" t="s">
        <v>750</v>
      </c>
      <c r="Q7" s="30" t="s">
        <v>750</v>
      </c>
      <c r="R7" s="30" t="s">
        <v>708</v>
      </c>
      <c r="S7" s="30" t="s">
        <v>169</v>
      </c>
      <c r="T7" s="30" t="s">
        <v>707</v>
      </c>
      <c r="U7" s="30" t="s">
        <v>706</v>
      </c>
      <c r="V7" s="30" t="s">
        <v>169</v>
      </c>
      <c r="W7" s="30" t="s">
        <v>705</v>
      </c>
    </row>
    <row r="8" spans="1:23" s="5" customFormat="1" x14ac:dyDescent="0.3">
      <c r="A8" s="31" t="s">
        <v>77</v>
      </c>
      <c r="B8" s="31" t="s">
        <v>701</v>
      </c>
      <c r="C8" s="31" t="s">
        <v>704</v>
      </c>
      <c r="D8" s="31" t="s">
        <v>750</v>
      </c>
      <c r="E8" s="32" t="s">
        <v>126</v>
      </c>
      <c r="F8" s="31" t="s">
        <v>126</v>
      </c>
      <c r="G8" s="31" t="s">
        <v>753</v>
      </c>
      <c r="H8" s="31" t="s">
        <v>809</v>
      </c>
      <c r="I8" s="31" t="s">
        <v>808</v>
      </c>
      <c r="J8" s="30"/>
      <c r="K8" s="30"/>
      <c r="L8" s="30" t="s">
        <v>703</v>
      </c>
      <c r="M8" s="30" t="s">
        <v>169</v>
      </c>
      <c r="N8" s="30" t="s">
        <v>203</v>
      </c>
      <c r="O8" s="30" t="s">
        <v>695</v>
      </c>
      <c r="P8" s="30" t="s">
        <v>750</v>
      </c>
      <c r="Q8" s="30" t="s">
        <v>750</v>
      </c>
      <c r="R8" s="30" t="s">
        <v>694</v>
      </c>
      <c r="S8" s="30" t="s">
        <v>750</v>
      </c>
      <c r="T8" s="30" t="s">
        <v>750</v>
      </c>
      <c r="U8" s="30" t="s">
        <v>702</v>
      </c>
      <c r="V8" s="30" t="s">
        <v>750</v>
      </c>
      <c r="W8" s="30" t="s">
        <v>750</v>
      </c>
    </row>
    <row r="9" spans="1:23" s="5" customFormat="1" x14ac:dyDescent="0.3">
      <c r="A9" s="31" t="s">
        <v>77</v>
      </c>
      <c r="B9" s="31" t="s">
        <v>701</v>
      </c>
      <c r="C9" s="31" t="s">
        <v>700</v>
      </c>
      <c r="D9" s="31" t="s">
        <v>750</v>
      </c>
      <c r="E9" s="32" t="s">
        <v>127</v>
      </c>
      <c r="F9" s="31" t="s">
        <v>127</v>
      </c>
      <c r="G9" s="31" t="s">
        <v>753</v>
      </c>
      <c r="H9" s="31" t="s">
        <v>807</v>
      </c>
      <c r="I9" s="31" t="s">
        <v>806</v>
      </c>
      <c r="J9" s="30"/>
      <c r="K9" s="30"/>
      <c r="L9" s="30" t="s">
        <v>204</v>
      </c>
      <c r="M9" s="30" t="s">
        <v>169</v>
      </c>
      <c r="N9" s="30" t="s">
        <v>203</v>
      </c>
      <c r="O9" s="30" t="s">
        <v>695</v>
      </c>
      <c r="P9" s="30" t="s">
        <v>750</v>
      </c>
      <c r="Q9" s="30" t="s">
        <v>750</v>
      </c>
      <c r="R9" s="30" t="s">
        <v>694</v>
      </c>
      <c r="S9" s="30" t="s">
        <v>750</v>
      </c>
      <c r="T9" s="30" t="s">
        <v>750</v>
      </c>
      <c r="U9" s="30" t="s">
        <v>693</v>
      </c>
      <c r="V9" s="30" t="s">
        <v>750</v>
      </c>
      <c r="W9" s="30" t="s">
        <v>750</v>
      </c>
    </row>
    <row r="10" spans="1:23" s="5" customFormat="1" x14ac:dyDescent="0.3">
      <c r="A10" s="31" t="s">
        <v>77</v>
      </c>
      <c r="B10" s="31" t="s">
        <v>692</v>
      </c>
      <c r="C10" s="31" t="s">
        <v>691</v>
      </c>
      <c r="D10" s="31" t="s">
        <v>750</v>
      </c>
      <c r="E10" s="32" t="s">
        <v>109</v>
      </c>
      <c r="F10" s="31" t="s">
        <v>109</v>
      </c>
      <c r="G10" s="31" t="s">
        <v>753</v>
      </c>
      <c r="H10" s="31" t="s">
        <v>687</v>
      </c>
      <c r="I10" s="31" t="s">
        <v>805</v>
      </c>
      <c r="J10" s="30"/>
      <c r="K10" s="30"/>
      <c r="L10" s="30" t="s">
        <v>204</v>
      </c>
      <c r="M10" s="30" t="s">
        <v>169</v>
      </c>
      <c r="N10" s="30" t="s">
        <v>203</v>
      </c>
      <c r="O10" s="30" t="s">
        <v>686</v>
      </c>
      <c r="P10" s="30" t="s">
        <v>750</v>
      </c>
      <c r="Q10" s="30" t="s">
        <v>750</v>
      </c>
      <c r="R10" s="30" t="s">
        <v>685</v>
      </c>
      <c r="S10" s="30" t="s">
        <v>169</v>
      </c>
      <c r="T10" s="30" t="s">
        <v>684</v>
      </c>
      <c r="U10" s="30" t="s">
        <v>683</v>
      </c>
      <c r="V10" s="30" t="s">
        <v>750</v>
      </c>
      <c r="W10" s="30" t="s">
        <v>750</v>
      </c>
    </row>
    <row r="11" spans="1:23" s="5" customFormat="1" x14ac:dyDescent="0.3">
      <c r="A11" s="31" t="s">
        <v>78</v>
      </c>
      <c r="B11" s="31" t="s">
        <v>750</v>
      </c>
      <c r="C11" s="31" t="s">
        <v>750</v>
      </c>
      <c r="D11" s="31" t="s">
        <v>750</v>
      </c>
      <c r="E11" s="32" t="s">
        <v>97</v>
      </c>
      <c r="F11" s="31" t="s">
        <v>682</v>
      </c>
      <c r="G11" s="31" t="s">
        <v>753</v>
      </c>
      <c r="H11" s="31" t="s">
        <v>804</v>
      </c>
      <c r="I11" s="31" t="s">
        <v>796</v>
      </c>
      <c r="J11" s="30"/>
      <c r="K11" s="30"/>
      <c r="L11" s="30" t="s">
        <v>204</v>
      </c>
      <c r="M11" s="30" t="s">
        <v>169</v>
      </c>
      <c r="N11" s="30" t="s">
        <v>203</v>
      </c>
      <c r="O11" s="30" t="s">
        <v>677</v>
      </c>
      <c r="P11" s="30" t="s">
        <v>750</v>
      </c>
      <c r="Q11" s="30" t="s">
        <v>750</v>
      </c>
      <c r="R11" s="30" t="s">
        <v>676</v>
      </c>
      <c r="S11" s="30" t="s">
        <v>169</v>
      </c>
      <c r="T11" s="30" t="s">
        <v>675</v>
      </c>
      <c r="U11" s="30" t="s">
        <v>674</v>
      </c>
      <c r="V11" s="30" t="s">
        <v>169</v>
      </c>
      <c r="W11" s="30" t="s">
        <v>264</v>
      </c>
    </row>
    <row r="12" spans="1:23" s="5" customFormat="1" x14ac:dyDescent="0.3">
      <c r="A12" s="31" t="s">
        <v>78</v>
      </c>
      <c r="B12" s="31" t="s">
        <v>673</v>
      </c>
      <c r="C12" s="31" t="s">
        <v>672</v>
      </c>
      <c r="D12" s="31" t="s">
        <v>671</v>
      </c>
      <c r="E12" s="32" t="s">
        <v>134</v>
      </c>
      <c r="F12" s="31" t="s">
        <v>88</v>
      </c>
      <c r="G12" s="31" t="s">
        <v>753</v>
      </c>
      <c r="H12" s="31" t="s">
        <v>803</v>
      </c>
      <c r="I12" s="31" t="s">
        <v>796</v>
      </c>
      <c r="J12" s="30"/>
      <c r="K12" s="30"/>
      <c r="L12" s="30" t="s">
        <v>204</v>
      </c>
      <c r="M12" s="30" t="s">
        <v>169</v>
      </c>
      <c r="N12" s="30" t="s">
        <v>203</v>
      </c>
      <c r="O12" s="30" t="s">
        <v>666</v>
      </c>
      <c r="P12" s="30" t="s">
        <v>169</v>
      </c>
      <c r="Q12" s="30" t="s">
        <v>203</v>
      </c>
      <c r="R12" s="30" t="s">
        <v>665</v>
      </c>
      <c r="S12" s="30" t="s">
        <v>169</v>
      </c>
      <c r="T12" s="30" t="s">
        <v>664</v>
      </c>
      <c r="U12" s="30" t="s">
        <v>663</v>
      </c>
      <c r="V12" s="30" t="s">
        <v>169</v>
      </c>
      <c r="W12" s="30" t="s">
        <v>264</v>
      </c>
    </row>
    <row r="13" spans="1:23" s="5" customFormat="1" x14ac:dyDescent="0.3">
      <c r="A13" s="31" t="s">
        <v>78</v>
      </c>
      <c r="B13" s="31" t="s">
        <v>651</v>
      </c>
      <c r="C13" s="31" t="s">
        <v>662</v>
      </c>
      <c r="D13" s="31" t="s">
        <v>661</v>
      </c>
      <c r="E13" s="32" t="s">
        <v>135</v>
      </c>
      <c r="F13" s="31" t="s">
        <v>92</v>
      </c>
      <c r="G13" s="31" t="s">
        <v>753</v>
      </c>
      <c r="H13" s="31" t="s">
        <v>802</v>
      </c>
      <c r="I13" s="31" t="s">
        <v>796</v>
      </c>
      <c r="J13" s="30"/>
      <c r="K13" s="30"/>
      <c r="L13" s="30" t="s">
        <v>204</v>
      </c>
      <c r="M13" s="30" t="s">
        <v>169</v>
      </c>
      <c r="N13" s="30" t="s">
        <v>203</v>
      </c>
      <c r="O13" s="30" t="s">
        <v>656</v>
      </c>
      <c r="P13" s="30" t="s">
        <v>169</v>
      </c>
      <c r="Q13" s="30" t="s">
        <v>655</v>
      </c>
      <c r="R13" s="30" t="s">
        <v>654</v>
      </c>
      <c r="S13" s="30" t="s">
        <v>169</v>
      </c>
      <c r="T13" s="30" t="s">
        <v>653</v>
      </c>
      <c r="U13" s="30" t="s">
        <v>652</v>
      </c>
      <c r="V13" s="30" t="s">
        <v>169</v>
      </c>
      <c r="W13" s="30" t="s">
        <v>264</v>
      </c>
    </row>
    <row r="14" spans="1:23" s="5" customFormat="1" x14ac:dyDescent="0.3">
      <c r="A14" s="31" t="s">
        <v>78</v>
      </c>
      <c r="B14" s="31" t="s">
        <v>651</v>
      </c>
      <c r="C14" s="31" t="s">
        <v>650</v>
      </c>
      <c r="D14" s="31" t="s">
        <v>649</v>
      </c>
      <c r="E14" s="32" t="s">
        <v>136</v>
      </c>
      <c r="F14" s="31" t="s">
        <v>93</v>
      </c>
      <c r="G14" s="31" t="s">
        <v>753</v>
      </c>
      <c r="H14" s="31" t="s">
        <v>801</v>
      </c>
      <c r="I14" s="31" t="s">
        <v>796</v>
      </c>
      <c r="J14" s="30"/>
      <c r="K14" s="30"/>
      <c r="L14" s="30" t="s">
        <v>204</v>
      </c>
      <c r="M14" s="30" t="s">
        <v>169</v>
      </c>
      <c r="N14" s="30" t="s">
        <v>203</v>
      </c>
      <c r="O14" s="30" t="s">
        <v>644</v>
      </c>
      <c r="P14" s="30" t="s">
        <v>169</v>
      </c>
      <c r="Q14" s="30" t="s">
        <v>643</v>
      </c>
      <c r="R14" s="30" t="s">
        <v>642</v>
      </c>
      <c r="S14" s="30" t="s">
        <v>169</v>
      </c>
      <c r="T14" s="30" t="s">
        <v>641</v>
      </c>
      <c r="U14" s="30" t="s">
        <v>640</v>
      </c>
      <c r="V14" s="30" t="s">
        <v>169</v>
      </c>
      <c r="W14" s="30" t="s">
        <v>264</v>
      </c>
    </row>
    <row r="15" spans="1:23" s="5" customFormat="1" x14ac:dyDescent="0.3">
      <c r="A15" s="31" t="s">
        <v>78</v>
      </c>
      <c r="B15" s="31" t="s">
        <v>592</v>
      </c>
      <c r="C15" s="31" t="s">
        <v>580</v>
      </c>
      <c r="D15" s="31" t="s">
        <v>639</v>
      </c>
      <c r="E15" s="32" t="s">
        <v>137</v>
      </c>
      <c r="F15" s="31" t="s">
        <v>125</v>
      </c>
      <c r="G15" s="31" t="s">
        <v>753</v>
      </c>
      <c r="H15" s="31" t="s">
        <v>800</v>
      </c>
      <c r="I15" s="31" t="s">
        <v>796</v>
      </c>
      <c r="J15" s="30"/>
      <c r="K15" s="30"/>
      <c r="L15" s="30" t="s">
        <v>204</v>
      </c>
      <c r="M15" s="30" t="s">
        <v>169</v>
      </c>
      <c r="N15" s="30" t="s">
        <v>203</v>
      </c>
      <c r="O15" s="30" t="s">
        <v>634</v>
      </c>
      <c r="P15" s="30" t="s">
        <v>169</v>
      </c>
      <c r="Q15" s="30" t="s">
        <v>633</v>
      </c>
      <c r="R15" s="30" t="s">
        <v>632</v>
      </c>
      <c r="S15" s="30" t="s">
        <v>169</v>
      </c>
      <c r="T15" s="30" t="s">
        <v>631</v>
      </c>
      <c r="U15" s="30" t="s">
        <v>630</v>
      </c>
      <c r="V15" s="30" t="s">
        <v>169</v>
      </c>
      <c r="W15" s="30" t="s">
        <v>264</v>
      </c>
    </row>
    <row r="16" spans="1:23" s="5" customFormat="1" x14ac:dyDescent="0.3">
      <c r="A16" s="31" t="s">
        <v>78</v>
      </c>
      <c r="B16" s="31" t="s">
        <v>592</v>
      </c>
      <c r="C16" s="31" t="s">
        <v>580</v>
      </c>
      <c r="D16" s="31" t="s">
        <v>629</v>
      </c>
      <c r="E16" s="32" t="s">
        <v>138</v>
      </c>
      <c r="F16" s="31" t="s">
        <v>628</v>
      </c>
      <c r="G16" s="31" t="s">
        <v>753</v>
      </c>
      <c r="H16" s="31" t="s">
        <v>799</v>
      </c>
      <c r="I16" s="31" t="s">
        <v>796</v>
      </c>
      <c r="J16" s="30"/>
      <c r="K16" s="30"/>
      <c r="L16" s="30" t="s">
        <v>204</v>
      </c>
      <c r="M16" s="30" t="s">
        <v>169</v>
      </c>
      <c r="N16" s="30" t="s">
        <v>203</v>
      </c>
      <c r="O16" s="30" t="s">
        <v>626</v>
      </c>
      <c r="P16" s="30" t="s">
        <v>169</v>
      </c>
      <c r="Q16" s="30" t="s">
        <v>625</v>
      </c>
      <c r="R16" s="30" t="s">
        <v>624</v>
      </c>
      <c r="S16" s="30" t="s">
        <v>169</v>
      </c>
      <c r="T16" s="30" t="s">
        <v>616</v>
      </c>
      <c r="U16" s="30" t="s">
        <v>623</v>
      </c>
      <c r="V16" s="30" t="s">
        <v>169</v>
      </c>
      <c r="W16" s="30" t="s">
        <v>264</v>
      </c>
    </row>
    <row r="17" spans="1:23" s="5" customFormat="1" x14ac:dyDescent="0.3">
      <c r="A17" s="31" t="s">
        <v>78</v>
      </c>
      <c r="B17" s="31" t="s">
        <v>581</v>
      </c>
      <c r="C17" s="31" t="s">
        <v>622</v>
      </c>
      <c r="D17" s="31" t="s">
        <v>602</v>
      </c>
      <c r="E17" s="32" t="s">
        <v>139</v>
      </c>
      <c r="F17" s="31" t="s">
        <v>621</v>
      </c>
      <c r="G17" s="31" t="s">
        <v>753</v>
      </c>
      <c r="H17" s="31" t="s">
        <v>798</v>
      </c>
      <c r="I17" s="31" t="s">
        <v>796</v>
      </c>
      <c r="J17" s="30"/>
      <c r="K17" s="30"/>
      <c r="L17" s="30" t="s">
        <v>608</v>
      </c>
      <c r="M17" s="30" t="s">
        <v>169</v>
      </c>
      <c r="N17" s="30" t="s">
        <v>203</v>
      </c>
      <c r="O17" s="30" t="s">
        <v>619</v>
      </c>
      <c r="P17" s="30" t="s">
        <v>169</v>
      </c>
      <c r="Q17" s="30" t="s">
        <v>618</v>
      </c>
      <c r="R17" s="30" t="s">
        <v>617</v>
      </c>
      <c r="S17" s="30" t="s">
        <v>169</v>
      </c>
      <c r="T17" s="30" t="s">
        <v>616</v>
      </c>
      <c r="U17" s="30" t="s">
        <v>603</v>
      </c>
      <c r="V17" s="30" t="s">
        <v>169</v>
      </c>
      <c r="W17" s="30" t="s">
        <v>264</v>
      </c>
    </row>
    <row r="18" spans="1:23" s="5" customFormat="1" x14ac:dyDescent="0.3">
      <c r="A18" s="31" t="s">
        <v>78</v>
      </c>
      <c r="B18" s="31" t="s">
        <v>615</v>
      </c>
      <c r="C18" s="31" t="s">
        <v>614</v>
      </c>
      <c r="D18" s="31" t="s">
        <v>591</v>
      </c>
      <c r="E18" s="32" t="s">
        <v>140</v>
      </c>
      <c r="F18" s="31" t="s">
        <v>613</v>
      </c>
      <c r="G18" s="31" t="s">
        <v>753</v>
      </c>
      <c r="H18" s="31" t="s">
        <v>797</v>
      </c>
      <c r="I18" s="31" t="s">
        <v>796</v>
      </c>
      <c r="J18" s="30"/>
      <c r="K18" s="30"/>
      <c r="L18" s="30" t="s">
        <v>608</v>
      </c>
      <c r="M18" s="30" t="s">
        <v>169</v>
      </c>
      <c r="N18" s="30" t="s">
        <v>203</v>
      </c>
      <c r="O18" s="30" t="s">
        <v>607</v>
      </c>
      <c r="P18" s="30" t="s">
        <v>169</v>
      </c>
      <c r="Q18" s="30" t="s">
        <v>606</v>
      </c>
      <c r="R18" s="30" t="s">
        <v>605</v>
      </c>
      <c r="S18" s="30" t="s">
        <v>169</v>
      </c>
      <c r="T18" s="30" t="s">
        <v>604</v>
      </c>
      <c r="U18" s="30" t="s">
        <v>603</v>
      </c>
      <c r="V18" s="30" t="s">
        <v>169</v>
      </c>
      <c r="W18" s="30" t="s">
        <v>264</v>
      </c>
    </row>
    <row r="19" spans="1:23" s="5" customFormat="1" x14ac:dyDescent="0.25">
      <c r="A19" s="31" t="s">
        <v>78</v>
      </c>
      <c r="B19" s="31" t="s">
        <v>592</v>
      </c>
      <c r="C19" s="31" t="s">
        <v>580</v>
      </c>
      <c r="D19" s="31" t="s">
        <v>602</v>
      </c>
      <c r="E19" s="32" t="s">
        <v>123</v>
      </c>
      <c r="F19" s="2" t="s">
        <v>601</v>
      </c>
      <c r="G19" s="31" t="s">
        <v>753</v>
      </c>
      <c r="H19" s="31" t="s">
        <v>795</v>
      </c>
      <c r="I19" s="31" t="s">
        <v>793</v>
      </c>
      <c r="J19" s="30"/>
      <c r="K19" s="30"/>
      <c r="L19" s="30" t="s">
        <v>204</v>
      </c>
      <c r="M19" s="30" t="s">
        <v>169</v>
      </c>
      <c r="N19" s="30" t="s">
        <v>203</v>
      </c>
      <c r="O19" s="30" t="s">
        <v>596</v>
      </c>
      <c r="P19" s="30" t="s">
        <v>169</v>
      </c>
      <c r="Q19" s="30" t="s">
        <v>573</v>
      </c>
      <c r="R19" s="30" t="s">
        <v>595</v>
      </c>
      <c r="S19" s="30" t="s">
        <v>169</v>
      </c>
      <c r="T19" s="30" t="s">
        <v>594</v>
      </c>
      <c r="U19" s="30" t="s">
        <v>593</v>
      </c>
      <c r="V19" s="30" t="s">
        <v>169</v>
      </c>
      <c r="W19" s="30" t="s">
        <v>264</v>
      </c>
    </row>
    <row r="20" spans="1:23" s="5" customFormat="1" x14ac:dyDescent="0.3">
      <c r="A20" s="31" t="s">
        <v>78</v>
      </c>
      <c r="B20" s="31" t="s">
        <v>592</v>
      </c>
      <c r="C20" s="31" t="s">
        <v>580</v>
      </c>
      <c r="D20" s="31" t="s">
        <v>591</v>
      </c>
      <c r="E20" s="32" t="s">
        <v>141</v>
      </c>
      <c r="F20" s="31" t="s">
        <v>590</v>
      </c>
      <c r="G20" s="31" t="s">
        <v>753</v>
      </c>
      <c r="H20" s="31" t="s">
        <v>794</v>
      </c>
      <c r="I20" s="31" t="s">
        <v>793</v>
      </c>
      <c r="J20" s="30"/>
      <c r="K20" s="30"/>
      <c r="L20" s="30" t="s">
        <v>204</v>
      </c>
      <c r="M20" s="30" t="s">
        <v>169</v>
      </c>
      <c r="N20" s="30" t="s">
        <v>203</v>
      </c>
      <c r="O20" s="30" t="s">
        <v>585</v>
      </c>
      <c r="P20" s="30" t="s">
        <v>169</v>
      </c>
      <c r="Q20" s="30" t="s">
        <v>573</v>
      </c>
      <c r="R20" s="30" t="s">
        <v>584</v>
      </c>
      <c r="S20" s="30" t="s">
        <v>169</v>
      </c>
      <c r="T20" s="30" t="s">
        <v>583</v>
      </c>
      <c r="U20" s="30" t="s">
        <v>582</v>
      </c>
      <c r="V20" s="30" t="s">
        <v>169</v>
      </c>
      <c r="W20" s="30" t="s">
        <v>264</v>
      </c>
    </row>
    <row r="21" spans="1:23" s="5" customFormat="1" x14ac:dyDescent="0.3">
      <c r="A21" s="31" t="s">
        <v>78</v>
      </c>
      <c r="B21" s="31" t="s">
        <v>581</v>
      </c>
      <c r="C21" s="31" t="s">
        <v>580</v>
      </c>
      <c r="D21" s="31" t="s">
        <v>579</v>
      </c>
      <c r="E21" s="32" t="s">
        <v>87</v>
      </c>
      <c r="F21" s="31" t="s">
        <v>87</v>
      </c>
      <c r="G21" s="31" t="s">
        <v>753</v>
      </c>
      <c r="H21" s="31" t="s">
        <v>575</v>
      </c>
      <c r="I21" s="31" t="s">
        <v>793</v>
      </c>
      <c r="J21" s="30"/>
      <c r="K21" s="30"/>
      <c r="L21" s="30" t="s">
        <v>204</v>
      </c>
      <c r="M21" s="30" t="s">
        <v>169</v>
      </c>
      <c r="N21" s="30" t="s">
        <v>203</v>
      </c>
      <c r="O21" s="30" t="s">
        <v>574</v>
      </c>
      <c r="P21" s="30" t="s">
        <v>169</v>
      </c>
      <c r="Q21" s="30" t="s">
        <v>573</v>
      </c>
      <c r="R21" s="30" t="s">
        <v>572</v>
      </c>
      <c r="S21" s="30" t="s">
        <v>169</v>
      </c>
      <c r="T21" s="30" t="s">
        <v>571</v>
      </c>
      <c r="U21" s="30" t="s">
        <v>570</v>
      </c>
      <c r="V21" s="30" t="s">
        <v>169</v>
      </c>
      <c r="W21" s="30" t="s">
        <v>264</v>
      </c>
    </row>
    <row r="22" spans="1:23" s="5" customFormat="1" x14ac:dyDescent="0.3">
      <c r="A22" s="31" t="s">
        <v>79</v>
      </c>
      <c r="B22" s="31" t="s">
        <v>425</v>
      </c>
      <c r="C22" s="31" t="s">
        <v>534</v>
      </c>
      <c r="D22" s="31" t="s">
        <v>540</v>
      </c>
      <c r="E22" s="32" t="s">
        <v>106</v>
      </c>
      <c r="F22" s="31" t="s">
        <v>124</v>
      </c>
      <c r="G22" s="31" t="s">
        <v>753</v>
      </c>
      <c r="H22" s="31" t="s">
        <v>568</v>
      </c>
      <c r="I22" s="31"/>
      <c r="J22" s="30"/>
      <c r="K22" s="30"/>
      <c r="L22" s="30" t="s">
        <v>750</v>
      </c>
      <c r="M22" s="30" t="s">
        <v>750</v>
      </c>
      <c r="N22" s="30" t="s">
        <v>750</v>
      </c>
      <c r="O22" s="30" t="s">
        <v>567</v>
      </c>
      <c r="P22" s="30" t="s">
        <v>750</v>
      </c>
      <c r="Q22" s="30" t="s">
        <v>750</v>
      </c>
      <c r="R22" s="30" t="s">
        <v>750</v>
      </c>
      <c r="S22" s="30" t="s">
        <v>750</v>
      </c>
      <c r="T22" s="30" t="s">
        <v>750</v>
      </c>
      <c r="U22" s="30" t="s">
        <v>321</v>
      </c>
      <c r="V22" s="30" t="s">
        <v>169</v>
      </c>
      <c r="W22" s="30" t="s">
        <v>264</v>
      </c>
    </row>
    <row r="23" spans="1:23" s="5" customFormat="1" x14ac:dyDescent="0.3">
      <c r="A23" s="31" t="s">
        <v>79</v>
      </c>
      <c r="B23" s="31" t="s">
        <v>425</v>
      </c>
      <c r="C23" s="31" t="s">
        <v>534</v>
      </c>
      <c r="D23" s="31" t="s">
        <v>540</v>
      </c>
      <c r="E23" s="32" t="s">
        <v>142</v>
      </c>
      <c r="F23" s="31" t="s">
        <v>566</v>
      </c>
      <c r="G23" s="31" t="s">
        <v>753</v>
      </c>
      <c r="H23" s="31" t="s">
        <v>564</v>
      </c>
      <c r="I23" s="31" t="s">
        <v>792</v>
      </c>
      <c r="J23" s="30"/>
      <c r="K23" s="30"/>
      <c r="L23" s="30" t="s">
        <v>204</v>
      </c>
      <c r="M23" s="30" t="s">
        <v>169</v>
      </c>
      <c r="N23" s="30" t="s">
        <v>203</v>
      </c>
      <c r="O23" s="30" t="s">
        <v>563</v>
      </c>
      <c r="P23" s="30" t="s">
        <v>750</v>
      </c>
      <c r="Q23" s="30" t="s">
        <v>750</v>
      </c>
      <c r="R23" s="30" t="s">
        <v>750</v>
      </c>
      <c r="S23" s="30" t="s">
        <v>750</v>
      </c>
      <c r="T23" s="30" t="s">
        <v>750</v>
      </c>
      <c r="U23" s="30" t="s">
        <v>321</v>
      </c>
      <c r="V23" s="30" t="s">
        <v>169</v>
      </c>
      <c r="W23" s="30" t="s">
        <v>264</v>
      </c>
    </row>
    <row r="24" spans="1:23" s="5" customFormat="1" x14ac:dyDescent="0.3">
      <c r="A24" s="31" t="s">
        <v>79</v>
      </c>
      <c r="B24" s="31" t="s">
        <v>425</v>
      </c>
      <c r="C24" s="31" t="s">
        <v>534</v>
      </c>
      <c r="D24" s="31" t="s">
        <v>540</v>
      </c>
      <c r="E24" s="32" t="s">
        <v>105</v>
      </c>
      <c r="F24" s="31" t="s">
        <v>562</v>
      </c>
      <c r="G24" s="31" t="s">
        <v>753</v>
      </c>
      <c r="H24" s="31" t="s">
        <v>560</v>
      </c>
      <c r="I24" s="31"/>
      <c r="J24" s="30"/>
      <c r="K24" s="30"/>
      <c r="L24" s="30" t="s">
        <v>204</v>
      </c>
      <c r="M24" s="30" t="s">
        <v>169</v>
      </c>
      <c r="N24" s="30" t="s">
        <v>203</v>
      </c>
      <c r="O24" s="30" t="s">
        <v>556</v>
      </c>
      <c r="P24" s="30" t="s">
        <v>750</v>
      </c>
      <c r="Q24" s="30" t="s">
        <v>750</v>
      </c>
      <c r="R24" s="30" t="s">
        <v>750</v>
      </c>
      <c r="S24" s="30" t="s">
        <v>750</v>
      </c>
      <c r="T24" s="30" t="s">
        <v>750</v>
      </c>
      <c r="U24" s="30" t="s">
        <v>321</v>
      </c>
      <c r="V24" s="30" t="s">
        <v>169</v>
      </c>
      <c r="W24" s="30" t="s">
        <v>264</v>
      </c>
    </row>
    <row r="25" spans="1:23" s="5" customFormat="1" x14ac:dyDescent="0.3">
      <c r="A25" s="31" t="s">
        <v>79</v>
      </c>
      <c r="B25" s="31" t="s">
        <v>425</v>
      </c>
      <c r="C25" s="31" t="s">
        <v>534</v>
      </c>
      <c r="D25" s="31" t="s">
        <v>540</v>
      </c>
      <c r="E25" s="32" t="s">
        <v>102</v>
      </c>
      <c r="F25" s="31" t="s">
        <v>559</v>
      </c>
      <c r="G25" s="31" t="s">
        <v>753</v>
      </c>
      <c r="H25" s="31" t="s">
        <v>791</v>
      </c>
      <c r="I25" s="31"/>
      <c r="J25" s="30"/>
      <c r="K25" s="30"/>
      <c r="L25" s="30" t="s">
        <v>750</v>
      </c>
      <c r="M25" s="30" t="s">
        <v>750</v>
      </c>
      <c r="N25" s="30" t="s">
        <v>750</v>
      </c>
      <c r="O25" s="30" t="s">
        <v>556</v>
      </c>
      <c r="P25" s="30" t="s">
        <v>750</v>
      </c>
      <c r="Q25" s="30" t="s">
        <v>750</v>
      </c>
      <c r="R25" s="30" t="s">
        <v>555</v>
      </c>
      <c r="S25" s="30" t="s">
        <v>169</v>
      </c>
      <c r="T25" s="30" t="s">
        <v>554</v>
      </c>
      <c r="U25" s="30" t="s">
        <v>321</v>
      </c>
      <c r="V25" s="30" t="s">
        <v>169</v>
      </c>
      <c r="W25" s="30" t="s">
        <v>264</v>
      </c>
    </row>
    <row r="26" spans="1:23" s="5" customFormat="1" x14ac:dyDescent="0.3">
      <c r="A26" s="31" t="s">
        <v>79</v>
      </c>
      <c r="B26" s="31" t="s">
        <v>425</v>
      </c>
      <c r="C26" s="31" t="s">
        <v>534</v>
      </c>
      <c r="D26" s="31" t="s">
        <v>540</v>
      </c>
      <c r="E26" s="32" t="s">
        <v>103</v>
      </c>
      <c r="F26" s="31" t="s">
        <v>553</v>
      </c>
      <c r="G26" s="31" t="s">
        <v>753</v>
      </c>
      <c r="H26" s="31" t="s">
        <v>790</v>
      </c>
      <c r="I26" s="31" t="s">
        <v>780</v>
      </c>
      <c r="J26" s="30"/>
      <c r="K26" s="30"/>
      <c r="L26" s="30" t="s">
        <v>550</v>
      </c>
      <c r="M26" s="30" t="s">
        <v>169</v>
      </c>
      <c r="N26" s="30" t="s">
        <v>549</v>
      </c>
      <c r="O26" s="30" t="s">
        <v>750</v>
      </c>
      <c r="P26" s="30" t="s">
        <v>750</v>
      </c>
      <c r="Q26" s="30" t="s">
        <v>750</v>
      </c>
      <c r="R26" s="30" t="s">
        <v>548</v>
      </c>
      <c r="S26" s="30" t="s">
        <v>169</v>
      </c>
      <c r="T26" s="30" t="s">
        <v>544</v>
      </c>
      <c r="U26" s="30" t="s">
        <v>321</v>
      </c>
      <c r="V26" s="30" t="s">
        <v>169</v>
      </c>
      <c r="W26" s="30" t="s">
        <v>264</v>
      </c>
    </row>
    <row r="27" spans="1:23" s="5" customFormat="1" x14ac:dyDescent="0.3">
      <c r="A27" s="31" t="s">
        <v>79</v>
      </c>
      <c r="B27" s="31" t="s">
        <v>425</v>
      </c>
      <c r="C27" s="31" t="s">
        <v>534</v>
      </c>
      <c r="D27" s="31" t="s">
        <v>540</v>
      </c>
      <c r="E27" s="32" t="s">
        <v>104</v>
      </c>
      <c r="F27" s="31" t="s">
        <v>547</v>
      </c>
      <c r="G27" s="31" t="s">
        <v>753</v>
      </c>
      <c r="H27" s="31" t="s">
        <v>444</v>
      </c>
      <c r="I27" s="31" t="s">
        <v>780</v>
      </c>
      <c r="J27" s="30"/>
      <c r="K27" s="30"/>
      <c r="L27" s="30" t="s">
        <v>204</v>
      </c>
      <c r="M27" s="30" t="s">
        <v>169</v>
      </c>
      <c r="N27" s="30" t="s">
        <v>203</v>
      </c>
      <c r="O27" s="30" t="s">
        <v>750</v>
      </c>
      <c r="P27" s="30" t="s">
        <v>750</v>
      </c>
      <c r="Q27" s="30" t="s">
        <v>750</v>
      </c>
      <c r="R27" s="30" t="s">
        <v>443</v>
      </c>
      <c r="S27" s="30" t="s">
        <v>169</v>
      </c>
      <c r="T27" s="30" t="s">
        <v>544</v>
      </c>
      <c r="U27" s="30" t="s">
        <v>321</v>
      </c>
      <c r="V27" s="30" t="s">
        <v>169</v>
      </c>
      <c r="W27" s="30" t="s">
        <v>264</v>
      </c>
    </row>
    <row r="28" spans="1:23" s="5" customFormat="1" x14ac:dyDescent="0.3">
      <c r="A28" s="31" t="s">
        <v>79</v>
      </c>
      <c r="B28" s="31" t="s">
        <v>425</v>
      </c>
      <c r="C28" s="31" t="s">
        <v>534</v>
      </c>
      <c r="D28" s="31" t="s">
        <v>540</v>
      </c>
      <c r="E28" s="32" t="s">
        <v>143</v>
      </c>
      <c r="F28" s="31" t="s">
        <v>543</v>
      </c>
      <c r="G28" s="31" t="s">
        <v>753</v>
      </c>
      <c r="H28" s="31" t="s">
        <v>789</v>
      </c>
      <c r="I28" s="31" t="s">
        <v>780</v>
      </c>
      <c r="J28" s="30"/>
      <c r="K28" s="30"/>
      <c r="L28" s="30" t="s">
        <v>204</v>
      </c>
      <c r="M28" s="30" t="s">
        <v>169</v>
      </c>
      <c r="N28" s="30" t="s">
        <v>203</v>
      </c>
      <c r="O28" s="30" t="s">
        <v>750</v>
      </c>
      <c r="P28" s="30" t="s">
        <v>750</v>
      </c>
      <c r="Q28" s="30" t="s">
        <v>750</v>
      </c>
      <c r="R28" s="30" t="s">
        <v>435</v>
      </c>
      <c r="S28" s="30" t="s">
        <v>169</v>
      </c>
      <c r="T28" s="30" t="s">
        <v>434</v>
      </c>
      <c r="U28" s="30" t="s">
        <v>321</v>
      </c>
      <c r="V28" s="30" t="s">
        <v>169</v>
      </c>
      <c r="W28" s="30" t="s">
        <v>264</v>
      </c>
    </row>
    <row r="29" spans="1:23" s="5" customFormat="1" x14ac:dyDescent="0.3">
      <c r="A29" s="31" t="s">
        <v>79</v>
      </c>
      <c r="B29" s="31" t="s">
        <v>425</v>
      </c>
      <c r="C29" s="31" t="s">
        <v>534</v>
      </c>
      <c r="D29" s="31" t="s">
        <v>540</v>
      </c>
      <c r="E29" s="32" t="s">
        <v>107</v>
      </c>
      <c r="F29" s="31" t="s">
        <v>539</v>
      </c>
      <c r="G29" s="31" t="s">
        <v>753</v>
      </c>
      <c r="H29" s="31" t="s">
        <v>455</v>
      </c>
      <c r="I29" s="31" t="s">
        <v>780</v>
      </c>
      <c r="J29" s="30"/>
      <c r="K29" s="30"/>
      <c r="L29" s="30" t="s">
        <v>204</v>
      </c>
      <c r="M29" s="30" t="s">
        <v>169</v>
      </c>
      <c r="N29" s="30" t="s">
        <v>203</v>
      </c>
      <c r="O29" s="30" t="s">
        <v>454</v>
      </c>
      <c r="P29" s="30" t="s">
        <v>169</v>
      </c>
      <c r="Q29" s="30" t="s">
        <v>536</v>
      </c>
      <c r="R29" s="30" t="s">
        <v>427</v>
      </c>
      <c r="S29" s="30" t="s">
        <v>169</v>
      </c>
      <c r="T29" s="30" t="s">
        <v>535</v>
      </c>
      <c r="U29" s="30" t="s">
        <v>321</v>
      </c>
      <c r="V29" s="30" t="s">
        <v>169</v>
      </c>
      <c r="W29" s="30" t="s">
        <v>264</v>
      </c>
    </row>
    <row r="30" spans="1:23" s="5" customFormat="1" x14ac:dyDescent="0.3">
      <c r="A30" s="31" t="s">
        <v>79</v>
      </c>
      <c r="B30" s="31" t="s">
        <v>425</v>
      </c>
      <c r="C30" s="31" t="s">
        <v>534</v>
      </c>
      <c r="D30" s="31" t="s">
        <v>533</v>
      </c>
      <c r="E30" s="32" t="s">
        <v>98</v>
      </c>
      <c r="F30" s="31" t="s">
        <v>532</v>
      </c>
      <c r="G30" s="31" t="s">
        <v>753</v>
      </c>
      <c r="H30" s="31" t="s">
        <v>788</v>
      </c>
      <c r="I30" s="31" t="s">
        <v>787</v>
      </c>
      <c r="J30" s="30"/>
      <c r="K30" s="30"/>
      <c r="L30" s="30" t="s">
        <v>527</v>
      </c>
      <c r="M30" s="30" t="s">
        <v>750</v>
      </c>
      <c r="N30" s="30" t="s">
        <v>750</v>
      </c>
      <c r="O30" s="30" t="s">
        <v>417</v>
      </c>
      <c r="P30" s="30" t="s">
        <v>750</v>
      </c>
      <c r="Q30" s="30" t="s">
        <v>416</v>
      </c>
      <c r="R30" s="30" t="s">
        <v>526</v>
      </c>
      <c r="S30" s="30" t="s">
        <v>169</v>
      </c>
      <c r="T30" s="30" t="s">
        <v>525</v>
      </c>
      <c r="U30" s="30" t="s">
        <v>524</v>
      </c>
      <c r="V30" s="30" t="s">
        <v>169</v>
      </c>
      <c r="W30" s="30" t="s">
        <v>264</v>
      </c>
    </row>
    <row r="31" spans="1:23" s="5" customFormat="1" x14ac:dyDescent="0.3">
      <c r="A31" s="31" t="s">
        <v>514</v>
      </c>
      <c r="B31" s="31" t="s">
        <v>750</v>
      </c>
      <c r="C31" s="31" t="s">
        <v>750</v>
      </c>
      <c r="D31" s="31" t="s">
        <v>750</v>
      </c>
      <c r="E31" s="32" t="s">
        <v>144</v>
      </c>
      <c r="F31" s="31" t="s">
        <v>523</v>
      </c>
      <c r="G31" s="31" t="s">
        <v>753</v>
      </c>
      <c r="H31" s="31" t="s">
        <v>519</v>
      </c>
      <c r="I31" s="31"/>
      <c r="J31" s="30"/>
      <c r="K31" s="30"/>
      <c r="L31" s="30" t="s">
        <v>750</v>
      </c>
      <c r="M31" s="30" t="s">
        <v>750</v>
      </c>
      <c r="N31" s="30" t="s">
        <v>750</v>
      </c>
      <c r="O31" s="30" t="s">
        <v>417</v>
      </c>
      <c r="P31" s="30" t="s">
        <v>750</v>
      </c>
      <c r="Q31" s="30" t="s">
        <v>416</v>
      </c>
      <c r="R31" s="30" t="s">
        <v>750</v>
      </c>
      <c r="S31" s="30" t="s">
        <v>750</v>
      </c>
      <c r="T31" s="30" t="s">
        <v>750</v>
      </c>
      <c r="U31" s="30" t="s">
        <v>321</v>
      </c>
      <c r="V31" s="30" t="s">
        <v>169</v>
      </c>
      <c r="W31" s="30" t="s">
        <v>264</v>
      </c>
    </row>
    <row r="32" spans="1:23" s="5" customFormat="1" x14ac:dyDescent="0.25">
      <c r="A32" s="31" t="s">
        <v>514</v>
      </c>
      <c r="B32" s="31" t="s">
        <v>750</v>
      </c>
      <c r="C32" s="31" t="s">
        <v>750</v>
      </c>
      <c r="D32" s="31" t="s">
        <v>750</v>
      </c>
      <c r="E32" s="32" t="s">
        <v>145</v>
      </c>
      <c r="F32" s="31" t="s">
        <v>518</v>
      </c>
      <c r="G32" s="31" t="s">
        <v>753</v>
      </c>
      <c r="H32" s="6" t="s">
        <v>519</v>
      </c>
      <c r="I32" s="31"/>
      <c r="J32" s="30"/>
      <c r="K32" s="30"/>
      <c r="L32" s="30" t="s">
        <v>750</v>
      </c>
      <c r="M32" s="30" t="s">
        <v>750</v>
      </c>
      <c r="N32" s="30" t="s">
        <v>750</v>
      </c>
      <c r="O32" s="30" t="s">
        <v>417</v>
      </c>
      <c r="P32" s="30" t="s">
        <v>750</v>
      </c>
      <c r="Q32" s="30" t="s">
        <v>416</v>
      </c>
      <c r="R32" s="30" t="s">
        <v>750</v>
      </c>
      <c r="S32" s="30" t="s">
        <v>750</v>
      </c>
      <c r="T32" s="30" t="s">
        <v>750</v>
      </c>
      <c r="U32" s="30" t="s">
        <v>321</v>
      </c>
      <c r="V32" s="30" t="s">
        <v>169</v>
      </c>
      <c r="W32" s="30" t="s">
        <v>264</v>
      </c>
    </row>
    <row r="33" spans="1:23" s="5" customFormat="1" x14ac:dyDescent="0.25">
      <c r="A33" s="31" t="s">
        <v>514</v>
      </c>
      <c r="B33" s="31" t="s">
        <v>750</v>
      </c>
      <c r="C33" s="31" t="s">
        <v>750</v>
      </c>
      <c r="D33" s="31" t="s">
        <v>750</v>
      </c>
      <c r="E33" s="32" t="s">
        <v>146</v>
      </c>
      <c r="F33" s="31" t="s">
        <v>513</v>
      </c>
      <c r="G33" s="31" t="s">
        <v>753</v>
      </c>
      <c r="H33" s="6" t="s">
        <v>519</v>
      </c>
      <c r="I33" s="31"/>
      <c r="J33" s="30"/>
      <c r="K33" s="30"/>
      <c r="L33" s="30" t="s">
        <v>750</v>
      </c>
      <c r="M33" s="30" t="s">
        <v>750</v>
      </c>
      <c r="N33" s="30" t="s">
        <v>750</v>
      </c>
      <c r="O33" s="30" t="s">
        <v>417</v>
      </c>
      <c r="P33" s="30" t="s">
        <v>750</v>
      </c>
      <c r="Q33" s="30" t="s">
        <v>416</v>
      </c>
      <c r="R33" s="30" t="s">
        <v>750</v>
      </c>
      <c r="S33" s="30" t="s">
        <v>750</v>
      </c>
      <c r="T33" s="30" t="s">
        <v>750</v>
      </c>
      <c r="U33" s="30" t="s">
        <v>321</v>
      </c>
      <c r="V33" s="30" t="s">
        <v>169</v>
      </c>
      <c r="W33" s="30" t="s">
        <v>264</v>
      </c>
    </row>
    <row r="34" spans="1:23" s="5" customFormat="1" x14ac:dyDescent="0.3">
      <c r="A34" s="31" t="s">
        <v>79</v>
      </c>
      <c r="B34" s="31" t="s">
        <v>425</v>
      </c>
      <c r="C34" s="31" t="s">
        <v>508</v>
      </c>
      <c r="D34" s="31" t="s">
        <v>507</v>
      </c>
      <c r="E34" s="32" t="s">
        <v>147</v>
      </c>
      <c r="F34" s="31" t="s">
        <v>122</v>
      </c>
      <c r="G34" s="31" t="s">
        <v>753</v>
      </c>
      <c r="H34" s="31" t="s">
        <v>503</v>
      </c>
      <c r="I34" s="34" t="s">
        <v>786</v>
      </c>
      <c r="J34" s="30"/>
      <c r="K34" s="30"/>
      <c r="L34" s="30" t="s">
        <v>204</v>
      </c>
      <c r="M34" s="30" t="s">
        <v>169</v>
      </c>
      <c r="N34" s="30" t="s">
        <v>203</v>
      </c>
      <c r="O34" s="30" t="s">
        <v>502</v>
      </c>
      <c r="P34" s="30" t="s">
        <v>169</v>
      </c>
      <c r="Q34" s="30" t="s">
        <v>501</v>
      </c>
      <c r="R34" s="30" t="s">
        <v>500</v>
      </c>
      <c r="S34" s="30" t="s">
        <v>750</v>
      </c>
      <c r="T34" s="30" t="s">
        <v>750</v>
      </c>
      <c r="U34" s="30" t="s">
        <v>499</v>
      </c>
      <c r="V34" s="30" t="s">
        <v>169</v>
      </c>
      <c r="W34" s="30" t="s">
        <v>264</v>
      </c>
    </row>
    <row r="35" spans="1:23" s="5" customFormat="1" x14ac:dyDescent="0.25">
      <c r="A35" s="31" t="s">
        <v>498</v>
      </c>
      <c r="B35" s="31" t="s">
        <v>497</v>
      </c>
      <c r="C35" s="31" t="s">
        <v>496</v>
      </c>
      <c r="D35" s="31" t="s">
        <v>495</v>
      </c>
      <c r="E35" s="32" t="s">
        <v>100</v>
      </c>
      <c r="F35" s="31" t="s">
        <v>494</v>
      </c>
      <c r="G35" s="31" t="s">
        <v>753</v>
      </c>
      <c r="H35" s="31" t="s">
        <v>490</v>
      </c>
      <c r="I35" s="6" t="s">
        <v>785</v>
      </c>
      <c r="J35" s="30"/>
      <c r="K35" s="30"/>
      <c r="L35" s="30" t="s">
        <v>204</v>
      </c>
      <c r="M35" s="30" t="s">
        <v>169</v>
      </c>
      <c r="N35" s="30" t="s">
        <v>203</v>
      </c>
      <c r="O35" s="30" t="s">
        <v>489</v>
      </c>
      <c r="P35" s="30" t="s">
        <v>169</v>
      </c>
      <c r="Q35" s="30" t="s">
        <v>488</v>
      </c>
      <c r="R35" s="30" t="s">
        <v>487</v>
      </c>
      <c r="S35" s="30" t="s">
        <v>169</v>
      </c>
      <c r="T35" s="30" t="s">
        <v>171</v>
      </c>
      <c r="U35" s="30" t="s">
        <v>321</v>
      </c>
      <c r="V35" s="30" t="s">
        <v>169</v>
      </c>
      <c r="W35" s="30" t="s">
        <v>264</v>
      </c>
    </row>
    <row r="36" spans="1:23" s="5" customFormat="1" x14ac:dyDescent="0.3">
      <c r="A36" s="31" t="s">
        <v>79</v>
      </c>
      <c r="B36" s="31" t="s">
        <v>425</v>
      </c>
      <c r="C36" s="31" t="s">
        <v>424</v>
      </c>
      <c r="D36" s="31" t="s">
        <v>423</v>
      </c>
      <c r="E36" s="32" t="s">
        <v>101</v>
      </c>
      <c r="F36" s="31" t="s">
        <v>486</v>
      </c>
      <c r="G36" s="31" t="s">
        <v>753</v>
      </c>
      <c r="H36" s="31" t="s">
        <v>482</v>
      </c>
      <c r="I36" s="34" t="s">
        <v>784</v>
      </c>
      <c r="J36" s="30"/>
      <c r="K36" s="30"/>
      <c r="L36" s="30" t="s">
        <v>204</v>
      </c>
      <c r="M36" s="30" t="s">
        <v>169</v>
      </c>
      <c r="N36" s="30" t="s">
        <v>203</v>
      </c>
      <c r="O36" s="30" t="s">
        <v>750</v>
      </c>
      <c r="P36" s="30" t="s">
        <v>750</v>
      </c>
      <c r="Q36" s="30" t="s">
        <v>750</v>
      </c>
      <c r="R36" s="30" t="s">
        <v>481</v>
      </c>
      <c r="S36" s="30" t="s">
        <v>169</v>
      </c>
      <c r="T36" s="30" t="s">
        <v>171</v>
      </c>
      <c r="U36" s="30" t="s">
        <v>321</v>
      </c>
      <c r="V36" s="30" t="s">
        <v>169</v>
      </c>
      <c r="W36" s="30" t="s">
        <v>264</v>
      </c>
    </row>
    <row r="37" spans="1:23" s="5" customFormat="1" x14ac:dyDescent="0.3">
      <c r="A37" s="31" t="s">
        <v>79</v>
      </c>
      <c r="B37" s="31" t="s">
        <v>425</v>
      </c>
      <c r="C37" s="31" t="s">
        <v>480</v>
      </c>
      <c r="D37" s="31" t="s">
        <v>479</v>
      </c>
      <c r="E37" s="32" t="s">
        <v>148</v>
      </c>
      <c r="F37" s="31" t="s">
        <v>478</v>
      </c>
      <c r="G37" s="31" t="s">
        <v>753</v>
      </c>
      <c r="H37" s="31"/>
      <c r="I37" s="31"/>
      <c r="J37" s="30"/>
      <c r="K37" s="30"/>
      <c r="L37" s="30" t="s">
        <v>204</v>
      </c>
      <c r="M37" s="30" t="s">
        <v>169</v>
      </c>
      <c r="N37" s="30" t="s">
        <v>203</v>
      </c>
      <c r="O37" s="30" t="s">
        <v>750</v>
      </c>
      <c r="P37" s="30" t="s">
        <v>750</v>
      </c>
      <c r="Q37" s="30" t="s">
        <v>750</v>
      </c>
      <c r="R37" s="30" t="s">
        <v>750</v>
      </c>
      <c r="S37" s="30" t="s">
        <v>750</v>
      </c>
      <c r="T37" s="30" t="s">
        <v>750</v>
      </c>
      <c r="U37" s="30" t="s">
        <v>750</v>
      </c>
      <c r="V37" s="30" t="s">
        <v>750</v>
      </c>
      <c r="W37" s="30" t="s">
        <v>750</v>
      </c>
    </row>
    <row r="38" spans="1:23" s="5" customFormat="1" x14ac:dyDescent="0.3">
      <c r="A38" s="31" t="s">
        <v>79</v>
      </c>
      <c r="B38" s="31" t="s">
        <v>425</v>
      </c>
      <c r="C38" s="31" t="s">
        <v>460</v>
      </c>
      <c r="D38" s="31" t="s">
        <v>459</v>
      </c>
      <c r="E38" s="32" t="s">
        <v>149</v>
      </c>
      <c r="F38" s="31" t="s">
        <v>473</v>
      </c>
      <c r="G38" s="31" t="s">
        <v>753</v>
      </c>
      <c r="H38" s="31" t="s">
        <v>448</v>
      </c>
      <c r="I38" s="31"/>
      <c r="J38" s="30"/>
      <c r="K38" s="30"/>
      <c r="L38" s="30" t="s">
        <v>204</v>
      </c>
      <c r="M38" s="30" t="s">
        <v>169</v>
      </c>
      <c r="N38" s="30" t="s">
        <v>203</v>
      </c>
      <c r="O38" s="30" t="s">
        <v>470</v>
      </c>
      <c r="P38" s="30" t="s">
        <v>750</v>
      </c>
      <c r="Q38" s="30" t="s">
        <v>750</v>
      </c>
      <c r="R38" s="30" t="s">
        <v>750</v>
      </c>
      <c r="S38" s="30" t="s">
        <v>750</v>
      </c>
      <c r="T38" s="30" t="s">
        <v>750</v>
      </c>
      <c r="U38" s="30" t="s">
        <v>321</v>
      </c>
      <c r="V38" s="30" t="s">
        <v>169</v>
      </c>
      <c r="W38" s="30" t="s">
        <v>264</v>
      </c>
    </row>
    <row r="39" spans="1:23" s="5" customFormat="1" x14ac:dyDescent="0.3">
      <c r="A39" s="31" t="s">
        <v>79</v>
      </c>
      <c r="B39" s="31" t="s">
        <v>425</v>
      </c>
      <c r="C39" s="31" t="s">
        <v>460</v>
      </c>
      <c r="D39" s="31" t="s">
        <v>459</v>
      </c>
      <c r="E39" s="32" t="s">
        <v>150</v>
      </c>
      <c r="F39" s="31" t="s">
        <v>468</v>
      </c>
      <c r="G39" s="31" t="s">
        <v>753</v>
      </c>
      <c r="H39" s="31" t="s">
        <v>444</v>
      </c>
      <c r="I39" s="31" t="s">
        <v>780</v>
      </c>
      <c r="J39" s="30"/>
      <c r="K39" s="30"/>
      <c r="L39" s="30" t="s">
        <v>204</v>
      </c>
      <c r="M39" s="30" t="s">
        <v>169</v>
      </c>
      <c r="N39" s="30" t="s">
        <v>203</v>
      </c>
      <c r="O39" s="30" t="s">
        <v>750</v>
      </c>
      <c r="P39" s="30" t="s">
        <v>750</v>
      </c>
      <c r="Q39" s="30" t="s">
        <v>750</v>
      </c>
      <c r="R39" s="30" t="s">
        <v>443</v>
      </c>
      <c r="S39" s="30" t="s">
        <v>169</v>
      </c>
      <c r="T39" s="30" t="s">
        <v>442</v>
      </c>
      <c r="U39" s="30" t="s">
        <v>321</v>
      </c>
      <c r="V39" s="30" t="s">
        <v>169</v>
      </c>
      <c r="W39" s="30" t="s">
        <v>264</v>
      </c>
    </row>
    <row r="40" spans="1:23" s="5" customFormat="1" x14ac:dyDescent="0.3">
      <c r="A40" s="31" t="s">
        <v>79</v>
      </c>
      <c r="B40" s="31" t="s">
        <v>425</v>
      </c>
      <c r="C40" s="31" t="s">
        <v>460</v>
      </c>
      <c r="D40" s="31" t="s">
        <v>459</v>
      </c>
      <c r="E40" s="32" t="s">
        <v>783</v>
      </c>
      <c r="F40" s="31" t="s">
        <v>464</v>
      </c>
      <c r="G40" s="31" t="s">
        <v>753</v>
      </c>
      <c r="H40" s="31" t="s">
        <v>436</v>
      </c>
      <c r="I40" s="31" t="s">
        <v>780</v>
      </c>
      <c r="J40" s="30"/>
      <c r="K40" s="30"/>
      <c r="L40" s="30" t="s">
        <v>204</v>
      </c>
      <c r="M40" s="30" t="s">
        <v>169</v>
      </c>
      <c r="N40" s="30" t="s">
        <v>203</v>
      </c>
      <c r="O40" s="30" t="s">
        <v>750</v>
      </c>
      <c r="P40" s="30" t="s">
        <v>750</v>
      </c>
      <c r="Q40" s="30" t="s">
        <v>750</v>
      </c>
      <c r="R40" s="30" t="s">
        <v>435</v>
      </c>
      <c r="S40" s="30" t="s">
        <v>169</v>
      </c>
      <c r="T40" s="30" t="s">
        <v>434</v>
      </c>
      <c r="U40" s="30" t="s">
        <v>321</v>
      </c>
      <c r="V40" s="30" t="s">
        <v>169</v>
      </c>
      <c r="W40" s="30" t="s">
        <v>264</v>
      </c>
    </row>
    <row r="41" spans="1:23" s="5" customFormat="1" x14ac:dyDescent="0.3">
      <c r="A41" s="31" t="s">
        <v>79</v>
      </c>
      <c r="B41" s="31" t="s">
        <v>425</v>
      </c>
      <c r="C41" s="31" t="s">
        <v>460</v>
      </c>
      <c r="D41" s="31" t="s">
        <v>459</v>
      </c>
      <c r="E41" s="32" t="s">
        <v>151</v>
      </c>
      <c r="F41" s="31" t="s">
        <v>457</v>
      </c>
      <c r="G41" s="31" t="s">
        <v>753</v>
      </c>
      <c r="H41" s="31" t="s">
        <v>455</v>
      </c>
      <c r="I41" s="31" t="s">
        <v>780</v>
      </c>
      <c r="J41" s="30"/>
      <c r="K41" s="30"/>
      <c r="L41" s="30" t="s">
        <v>204</v>
      </c>
      <c r="M41" s="30" t="s">
        <v>169</v>
      </c>
      <c r="N41" s="30" t="s">
        <v>203</v>
      </c>
      <c r="O41" s="30" t="s">
        <v>454</v>
      </c>
      <c r="P41" s="30" t="s">
        <v>169</v>
      </c>
      <c r="Q41" s="30" t="s">
        <v>453</v>
      </c>
      <c r="R41" s="30" t="s">
        <v>427</v>
      </c>
      <c r="S41" s="30" t="s">
        <v>169</v>
      </c>
      <c r="T41" s="30" t="s">
        <v>452</v>
      </c>
      <c r="U41" s="30" t="s">
        <v>331</v>
      </c>
      <c r="V41" s="30" t="s">
        <v>169</v>
      </c>
      <c r="W41" s="30" t="s">
        <v>451</v>
      </c>
    </row>
    <row r="42" spans="1:23" s="5" customFormat="1" x14ac:dyDescent="0.3">
      <c r="A42" s="31" t="s">
        <v>79</v>
      </c>
      <c r="B42" s="31" t="s">
        <v>425</v>
      </c>
      <c r="C42" s="31" t="s">
        <v>424</v>
      </c>
      <c r="D42" s="31" t="s">
        <v>423</v>
      </c>
      <c r="E42" s="32" t="s">
        <v>152</v>
      </c>
      <c r="F42" s="31" t="s">
        <v>450</v>
      </c>
      <c r="G42" s="31" t="s">
        <v>753</v>
      </c>
      <c r="H42" s="31" t="s">
        <v>448</v>
      </c>
      <c r="I42" s="31"/>
      <c r="J42" s="30"/>
      <c r="K42" s="30"/>
      <c r="L42" s="30" t="s">
        <v>204</v>
      </c>
      <c r="M42" s="30" t="s">
        <v>169</v>
      </c>
      <c r="N42" s="30" t="s">
        <v>203</v>
      </c>
      <c r="O42" s="30" t="s">
        <v>447</v>
      </c>
      <c r="P42" s="30" t="s">
        <v>750</v>
      </c>
      <c r="Q42" s="30" t="s">
        <v>750</v>
      </c>
      <c r="R42" s="30" t="s">
        <v>750</v>
      </c>
      <c r="S42" s="30" t="s">
        <v>750</v>
      </c>
      <c r="T42" s="30" t="s">
        <v>750</v>
      </c>
      <c r="U42" s="30" t="s">
        <v>321</v>
      </c>
      <c r="V42" s="30" t="s">
        <v>169</v>
      </c>
      <c r="W42" s="30" t="s">
        <v>264</v>
      </c>
    </row>
    <row r="43" spans="1:23" s="5" customFormat="1" x14ac:dyDescent="0.3">
      <c r="A43" s="31" t="s">
        <v>79</v>
      </c>
      <c r="B43" s="31" t="s">
        <v>425</v>
      </c>
      <c r="C43" s="31" t="s">
        <v>424</v>
      </c>
      <c r="D43" s="31" t="s">
        <v>423</v>
      </c>
      <c r="E43" s="32" t="s">
        <v>153</v>
      </c>
      <c r="F43" s="31" t="s">
        <v>446</v>
      </c>
      <c r="G43" s="31" t="s">
        <v>753</v>
      </c>
      <c r="H43" s="31" t="s">
        <v>444</v>
      </c>
      <c r="I43" s="31" t="s">
        <v>780</v>
      </c>
      <c r="J43" s="30"/>
      <c r="K43" s="30"/>
      <c r="L43" s="30" t="s">
        <v>204</v>
      </c>
      <c r="M43" s="30" t="s">
        <v>169</v>
      </c>
      <c r="N43" s="30" t="s">
        <v>203</v>
      </c>
      <c r="O43" s="30" t="s">
        <v>750</v>
      </c>
      <c r="P43" s="30" t="s">
        <v>750</v>
      </c>
      <c r="Q43" s="30" t="s">
        <v>750</v>
      </c>
      <c r="R43" s="30" t="s">
        <v>443</v>
      </c>
      <c r="S43" s="30" t="s">
        <v>169</v>
      </c>
      <c r="T43" s="30" t="s">
        <v>442</v>
      </c>
      <c r="U43" s="30" t="s">
        <v>321</v>
      </c>
      <c r="V43" s="30" t="s">
        <v>169</v>
      </c>
      <c r="W43" s="30" t="s">
        <v>264</v>
      </c>
    </row>
    <row r="44" spans="1:23" s="5" customFormat="1" x14ac:dyDescent="0.3">
      <c r="A44" s="31" t="s">
        <v>79</v>
      </c>
      <c r="B44" s="31" t="s">
        <v>425</v>
      </c>
      <c r="C44" s="31" t="s">
        <v>424</v>
      </c>
      <c r="D44" s="31" t="s">
        <v>423</v>
      </c>
      <c r="E44" s="32" t="s">
        <v>782</v>
      </c>
      <c r="F44" s="31" t="s">
        <v>440</v>
      </c>
      <c r="G44" s="31" t="s">
        <v>753</v>
      </c>
      <c r="H44" s="31" t="s">
        <v>436</v>
      </c>
      <c r="I44" s="31" t="s">
        <v>781</v>
      </c>
      <c r="J44" s="30"/>
      <c r="K44" s="30"/>
      <c r="L44" s="30" t="s">
        <v>204</v>
      </c>
      <c r="M44" s="30" t="s">
        <v>169</v>
      </c>
      <c r="N44" s="30" t="s">
        <v>203</v>
      </c>
      <c r="O44" s="30" t="s">
        <v>750</v>
      </c>
      <c r="P44" s="30" t="s">
        <v>750</v>
      </c>
      <c r="Q44" s="30" t="s">
        <v>750</v>
      </c>
      <c r="R44" s="30" t="s">
        <v>435</v>
      </c>
      <c r="S44" s="30" t="s">
        <v>169</v>
      </c>
      <c r="T44" s="30" t="s">
        <v>434</v>
      </c>
      <c r="U44" s="30" t="s">
        <v>321</v>
      </c>
      <c r="V44" s="30" t="s">
        <v>169</v>
      </c>
      <c r="W44" s="30" t="s">
        <v>264</v>
      </c>
    </row>
    <row r="45" spans="1:23" s="5" customFormat="1" x14ac:dyDescent="0.3">
      <c r="A45" s="31" t="s">
        <v>79</v>
      </c>
      <c r="B45" s="31" t="s">
        <v>425</v>
      </c>
      <c r="C45" s="31" t="s">
        <v>424</v>
      </c>
      <c r="D45" s="31" t="s">
        <v>423</v>
      </c>
      <c r="E45" s="32" t="s">
        <v>154</v>
      </c>
      <c r="F45" s="31" t="s">
        <v>433</v>
      </c>
      <c r="G45" s="31" t="s">
        <v>753</v>
      </c>
      <c r="H45" s="31" t="s">
        <v>455</v>
      </c>
      <c r="I45" s="31" t="s">
        <v>780</v>
      </c>
      <c r="J45" s="30"/>
      <c r="K45" s="30"/>
      <c r="L45" s="30" t="s">
        <v>204</v>
      </c>
      <c r="M45" s="30" t="s">
        <v>169</v>
      </c>
      <c r="N45" s="30" t="s">
        <v>203</v>
      </c>
      <c r="O45" s="30" t="s">
        <v>429</v>
      </c>
      <c r="P45" s="30" t="s">
        <v>169</v>
      </c>
      <c r="Q45" s="30" t="s">
        <v>428</v>
      </c>
      <c r="R45" s="30" t="s">
        <v>427</v>
      </c>
      <c r="S45" s="30" t="s">
        <v>169</v>
      </c>
      <c r="T45" s="30" t="s">
        <v>426</v>
      </c>
      <c r="U45" s="30" t="s">
        <v>321</v>
      </c>
      <c r="V45" s="30" t="s">
        <v>169</v>
      </c>
      <c r="W45" s="30" t="s">
        <v>264</v>
      </c>
    </row>
    <row r="46" spans="1:23" s="5" customFormat="1" x14ac:dyDescent="0.3">
      <c r="A46" s="31" t="s">
        <v>79</v>
      </c>
      <c r="B46" s="31" t="s">
        <v>425</v>
      </c>
      <c r="C46" s="31" t="s">
        <v>424</v>
      </c>
      <c r="D46" s="31" t="s">
        <v>423</v>
      </c>
      <c r="E46" s="32" t="s">
        <v>155</v>
      </c>
      <c r="F46" s="31" t="s">
        <v>422</v>
      </c>
      <c r="G46" s="31" t="s">
        <v>753</v>
      </c>
      <c r="H46" s="31" t="s">
        <v>779</v>
      </c>
      <c r="I46" s="31"/>
      <c r="J46" s="30"/>
      <c r="K46" s="30"/>
      <c r="L46" s="30" t="s">
        <v>750</v>
      </c>
      <c r="M46" s="30" t="s">
        <v>750</v>
      </c>
      <c r="N46" s="30" t="s">
        <v>750</v>
      </c>
      <c r="O46" s="30" t="s">
        <v>417</v>
      </c>
      <c r="P46" s="30" t="s">
        <v>169</v>
      </c>
      <c r="Q46" s="30" t="s">
        <v>416</v>
      </c>
      <c r="R46" s="30" t="s">
        <v>415</v>
      </c>
      <c r="S46" s="30" t="s">
        <v>169</v>
      </c>
      <c r="T46" s="30" t="s">
        <v>171</v>
      </c>
      <c r="U46" s="30" t="s">
        <v>321</v>
      </c>
      <c r="V46" s="30" t="s">
        <v>169</v>
      </c>
      <c r="W46" s="30" t="s">
        <v>264</v>
      </c>
    </row>
    <row r="47" spans="1:23" s="5" customFormat="1" x14ac:dyDescent="0.3">
      <c r="A47" s="31" t="s">
        <v>80</v>
      </c>
      <c r="B47" s="31" t="s">
        <v>414</v>
      </c>
      <c r="C47" s="31" t="s">
        <v>413</v>
      </c>
      <c r="D47" s="31" t="s">
        <v>412</v>
      </c>
      <c r="E47" s="32" t="s">
        <v>91</v>
      </c>
      <c r="F47" s="31" t="s">
        <v>411</v>
      </c>
      <c r="G47" s="31" t="s">
        <v>753</v>
      </c>
      <c r="H47" s="31" t="s">
        <v>778</v>
      </c>
      <c r="I47" s="31"/>
      <c r="J47" s="30"/>
      <c r="K47" s="30"/>
      <c r="L47" s="30" t="s">
        <v>204</v>
      </c>
      <c r="M47" s="30" t="s">
        <v>169</v>
      </c>
      <c r="N47" s="30" t="s">
        <v>203</v>
      </c>
      <c r="O47" s="30" t="s">
        <v>750</v>
      </c>
      <c r="P47" s="30" t="s">
        <v>750</v>
      </c>
      <c r="Q47" s="30" t="s">
        <v>750</v>
      </c>
      <c r="R47" s="30" t="s">
        <v>750</v>
      </c>
      <c r="S47" s="30" t="s">
        <v>750</v>
      </c>
      <c r="T47" s="30" t="s">
        <v>750</v>
      </c>
      <c r="U47" s="30" t="s">
        <v>399</v>
      </c>
      <c r="V47" s="30" t="s">
        <v>169</v>
      </c>
      <c r="W47" s="30" t="s">
        <v>264</v>
      </c>
    </row>
    <row r="48" spans="1:23" s="5" customFormat="1" x14ac:dyDescent="0.3">
      <c r="A48" s="31" t="s">
        <v>80</v>
      </c>
      <c r="B48" s="31" t="s">
        <v>398</v>
      </c>
      <c r="C48" s="31" t="s">
        <v>397</v>
      </c>
      <c r="D48" s="31" t="s">
        <v>396</v>
      </c>
      <c r="E48" s="32" t="s">
        <v>156</v>
      </c>
      <c r="F48" s="31" t="s">
        <v>406</v>
      </c>
      <c r="G48" s="31" t="s">
        <v>753</v>
      </c>
      <c r="H48" s="31" t="s">
        <v>777</v>
      </c>
      <c r="I48" s="31"/>
      <c r="J48" s="30"/>
      <c r="K48" s="30"/>
      <c r="L48" s="30" t="s">
        <v>750</v>
      </c>
      <c r="M48" s="30" t="s">
        <v>750</v>
      </c>
      <c r="N48" s="30" t="s">
        <v>750</v>
      </c>
      <c r="O48" s="30" t="s">
        <v>750</v>
      </c>
      <c r="P48" s="30" t="s">
        <v>750</v>
      </c>
      <c r="Q48" s="30" t="s">
        <v>750</v>
      </c>
      <c r="R48" s="30" t="s">
        <v>401</v>
      </c>
      <c r="S48" s="30" t="s">
        <v>169</v>
      </c>
      <c r="T48" s="30" t="s">
        <v>400</v>
      </c>
      <c r="U48" s="30" t="s">
        <v>399</v>
      </c>
      <c r="V48" s="30" t="s">
        <v>169</v>
      </c>
      <c r="W48" s="30" t="s">
        <v>264</v>
      </c>
    </row>
    <row r="49" spans="1:23" s="5" customFormat="1" x14ac:dyDescent="0.3">
      <c r="A49" s="31" t="s">
        <v>80</v>
      </c>
      <c r="B49" s="31" t="s">
        <v>398</v>
      </c>
      <c r="C49" s="31" t="s">
        <v>397</v>
      </c>
      <c r="D49" s="31" t="s">
        <v>396</v>
      </c>
      <c r="E49" s="32" t="s">
        <v>776</v>
      </c>
      <c r="F49" s="31" t="s">
        <v>395</v>
      </c>
      <c r="G49" s="31" t="s">
        <v>753</v>
      </c>
      <c r="H49" s="31" t="s">
        <v>775</v>
      </c>
      <c r="I49" s="31" t="s">
        <v>773</v>
      </c>
      <c r="J49" s="30"/>
      <c r="K49" s="30"/>
      <c r="L49" s="30" t="s">
        <v>750</v>
      </c>
      <c r="M49" s="30" t="s">
        <v>750</v>
      </c>
      <c r="N49" s="30" t="s">
        <v>750</v>
      </c>
      <c r="O49" s="30" t="s">
        <v>750</v>
      </c>
      <c r="P49" s="30" t="s">
        <v>750</v>
      </c>
      <c r="Q49" s="30" t="s">
        <v>750</v>
      </c>
      <c r="R49" s="30" t="s">
        <v>390</v>
      </c>
      <c r="S49" s="30" t="s">
        <v>169</v>
      </c>
      <c r="T49" s="30" t="s">
        <v>389</v>
      </c>
      <c r="U49" s="30" t="s">
        <v>750</v>
      </c>
      <c r="V49" s="30" t="s">
        <v>750</v>
      </c>
      <c r="W49" s="30" t="s">
        <v>750</v>
      </c>
    </row>
    <row r="50" spans="1:23" s="5" customFormat="1" x14ac:dyDescent="0.3">
      <c r="A50" s="31" t="s">
        <v>80</v>
      </c>
      <c r="B50" s="31" t="s">
        <v>362</v>
      </c>
      <c r="C50" s="31" t="s">
        <v>388</v>
      </c>
      <c r="D50" s="31" t="s">
        <v>387</v>
      </c>
      <c r="E50" s="32" t="s">
        <v>90</v>
      </c>
      <c r="F50" s="31" t="s">
        <v>386</v>
      </c>
      <c r="G50" s="31" t="s">
        <v>753</v>
      </c>
      <c r="H50" s="31" t="s">
        <v>382</v>
      </c>
      <c r="I50" s="31"/>
      <c r="J50" s="30"/>
      <c r="K50" s="30"/>
      <c r="L50" s="30" t="s">
        <v>750</v>
      </c>
      <c r="M50" s="30" t="s">
        <v>750</v>
      </c>
      <c r="N50" s="30" t="s">
        <v>750</v>
      </c>
      <c r="O50" s="30" t="s">
        <v>381</v>
      </c>
      <c r="P50" s="30" t="s">
        <v>750</v>
      </c>
      <c r="Q50" s="30" t="s">
        <v>750</v>
      </c>
      <c r="R50" s="30" t="s">
        <v>380</v>
      </c>
      <c r="S50" s="30" t="s">
        <v>169</v>
      </c>
      <c r="T50" s="30" t="s">
        <v>379</v>
      </c>
      <c r="U50" s="30" t="s">
        <v>750</v>
      </c>
      <c r="V50" s="30" t="s">
        <v>750</v>
      </c>
      <c r="W50" s="30" t="s">
        <v>750</v>
      </c>
    </row>
    <row r="51" spans="1:23" s="5" customFormat="1" x14ac:dyDescent="0.3">
      <c r="A51" s="31" t="s">
        <v>80</v>
      </c>
      <c r="B51" s="31" t="s">
        <v>362</v>
      </c>
      <c r="C51" s="31" t="s">
        <v>371</v>
      </c>
      <c r="D51" s="31" t="s">
        <v>370</v>
      </c>
      <c r="E51" s="32" t="s">
        <v>120</v>
      </c>
      <c r="F51" s="31" t="s">
        <v>378</v>
      </c>
      <c r="G51" s="31" t="s">
        <v>753</v>
      </c>
      <c r="H51" s="31" t="s">
        <v>774</v>
      </c>
      <c r="I51" s="31" t="s">
        <v>773</v>
      </c>
      <c r="J51" s="30"/>
      <c r="K51" s="30"/>
      <c r="L51" s="30" t="s">
        <v>750</v>
      </c>
      <c r="M51" s="30" t="s">
        <v>750</v>
      </c>
      <c r="N51" s="30" t="s">
        <v>750</v>
      </c>
      <c r="O51" s="30" t="s">
        <v>750</v>
      </c>
      <c r="P51" s="30" t="s">
        <v>750</v>
      </c>
      <c r="Q51" s="30" t="s">
        <v>750</v>
      </c>
      <c r="R51" s="30" t="s">
        <v>373</v>
      </c>
      <c r="S51" s="30" t="s">
        <v>169</v>
      </c>
      <c r="T51" s="30" t="s">
        <v>372</v>
      </c>
      <c r="U51" s="30" t="s">
        <v>750</v>
      </c>
      <c r="V51" s="30" t="s">
        <v>750</v>
      </c>
      <c r="W51" s="30" t="s">
        <v>750</v>
      </c>
    </row>
    <row r="52" spans="1:23" s="5" customFormat="1" x14ac:dyDescent="0.3">
      <c r="A52" s="31" t="s">
        <v>80</v>
      </c>
      <c r="B52" s="31" t="s">
        <v>362</v>
      </c>
      <c r="C52" s="31" t="s">
        <v>371</v>
      </c>
      <c r="D52" s="31" t="s">
        <v>370</v>
      </c>
      <c r="E52" s="32" t="s">
        <v>119</v>
      </c>
      <c r="F52" s="31" t="s">
        <v>369</v>
      </c>
      <c r="G52" s="31" t="s">
        <v>753</v>
      </c>
      <c r="H52" s="31" t="s">
        <v>365</v>
      </c>
      <c r="I52" s="31"/>
      <c r="J52" s="30"/>
      <c r="K52" s="30"/>
      <c r="L52" s="30" t="s">
        <v>750</v>
      </c>
      <c r="M52" s="30" t="s">
        <v>750</v>
      </c>
      <c r="N52" s="30" t="s">
        <v>750</v>
      </c>
      <c r="O52" s="30" t="s">
        <v>750</v>
      </c>
      <c r="P52" s="30" t="s">
        <v>750</v>
      </c>
      <c r="Q52" s="30" t="s">
        <v>750</v>
      </c>
      <c r="R52" s="30" t="s">
        <v>364</v>
      </c>
      <c r="S52" s="30" t="s">
        <v>169</v>
      </c>
      <c r="T52" s="30" t="s">
        <v>363</v>
      </c>
      <c r="U52" s="30" t="s">
        <v>750</v>
      </c>
      <c r="V52" s="30" t="s">
        <v>750</v>
      </c>
      <c r="W52" s="30" t="s">
        <v>750</v>
      </c>
    </row>
    <row r="53" spans="1:23" s="5" customFormat="1" x14ac:dyDescent="0.3">
      <c r="A53" s="31" t="s">
        <v>80</v>
      </c>
      <c r="B53" s="31" t="s">
        <v>362</v>
      </c>
      <c r="C53" s="31" t="s">
        <v>361</v>
      </c>
      <c r="D53" s="31" t="s">
        <v>360</v>
      </c>
      <c r="E53" s="32" t="s">
        <v>157</v>
      </c>
      <c r="F53" s="31" t="s">
        <v>359</v>
      </c>
      <c r="G53" s="31" t="s">
        <v>753</v>
      </c>
      <c r="H53" s="31" t="s">
        <v>772</v>
      </c>
      <c r="I53" s="31" t="s">
        <v>771</v>
      </c>
      <c r="J53" s="30"/>
      <c r="K53" s="30"/>
      <c r="L53" s="30" t="s">
        <v>750</v>
      </c>
      <c r="M53" s="30" t="s">
        <v>750</v>
      </c>
      <c r="N53" s="30" t="s">
        <v>750</v>
      </c>
      <c r="O53" s="30" t="s">
        <v>750</v>
      </c>
      <c r="P53" s="30" t="s">
        <v>750</v>
      </c>
      <c r="Q53" s="30" t="s">
        <v>750</v>
      </c>
      <c r="R53" s="30" t="s">
        <v>750</v>
      </c>
      <c r="S53" s="30" t="s">
        <v>750</v>
      </c>
      <c r="T53" s="30" t="s">
        <v>750</v>
      </c>
      <c r="U53" s="30" t="s">
        <v>750</v>
      </c>
      <c r="V53" s="30" t="s">
        <v>750</v>
      </c>
      <c r="W53" s="30" t="s">
        <v>750</v>
      </c>
    </row>
    <row r="54" spans="1:23" s="5" customFormat="1" x14ac:dyDescent="0.3">
      <c r="A54" s="31" t="s">
        <v>80</v>
      </c>
      <c r="B54" s="31" t="s">
        <v>330</v>
      </c>
      <c r="C54" s="31" t="s">
        <v>329</v>
      </c>
      <c r="D54" s="31" t="s">
        <v>328</v>
      </c>
      <c r="E54" s="32" t="s">
        <v>158</v>
      </c>
      <c r="F54" s="31" t="s">
        <v>354</v>
      </c>
      <c r="G54" s="31" t="s">
        <v>753</v>
      </c>
      <c r="H54" s="31" t="s">
        <v>770</v>
      </c>
      <c r="I54" s="31" t="s">
        <v>769</v>
      </c>
      <c r="J54" s="30"/>
      <c r="K54" s="30"/>
      <c r="L54" s="30" t="s">
        <v>750</v>
      </c>
      <c r="M54" s="30" t="s">
        <v>750</v>
      </c>
      <c r="N54" s="30" t="s">
        <v>750</v>
      </c>
      <c r="O54" s="30" t="s">
        <v>750</v>
      </c>
      <c r="P54" s="30" t="s">
        <v>750</v>
      </c>
      <c r="Q54" s="30" t="s">
        <v>750</v>
      </c>
      <c r="R54" s="30" t="s">
        <v>349</v>
      </c>
      <c r="S54" s="30" t="s">
        <v>169</v>
      </c>
      <c r="T54" s="30" t="s">
        <v>348</v>
      </c>
      <c r="U54" s="30" t="s">
        <v>750</v>
      </c>
      <c r="V54" s="30" t="s">
        <v>750</v>
      </c>
      <c r="W54" s="30" t="s">
        <v>750</v>
      </c>
    </row>
    <row r="55" spans="1:23" s="5" customFormat="1" x14ac:dyDescent="0.3">
      <c r="A55" s="31" t="s">
        <v>80</v>
      </c>
      <c r="B55" s="31" t="s">
        <v>330</v>
      </c>
      <c r="C55" s="31" t="s">
        <v>329</v>
      </c>
      <c r="D55" s="31" t="s">
        <v>328</v>
      </c>
      <c r="E55" s="32" t="s">
        <v>96</v>
      </c>
      <c r="F55" s="31" t="s">
        <v>96</v>
      </c>
      <c r="G55" s="31" t="s">
        <v>753</v>
      </c>
      <c r="H55" s="31" t="s">
        <v>339</v>
      </c>
      <c r="I55" s="34"/>
      <c r="J55" s="30"/>
      <c r="K55" s="30"/>
      <c r="L55" s="30" t="s">
        <v>204</v>
      </c>
      <c r="M55" s="30" t="s">
        <v>344</v>
      </c>
      <c r="N55" s="30" t="s">
        <v>203</v>
      </c>
      <c r="O55" s="30" t="s">
        <v>750</v>
      </c>
      <c r="P55" s="30" t="s">
        <v>750</v>
      </c>
      <c r="Q55" s="30" t="s">
        <v>750</v>
      </c>
      <c r="R55" s="30" t="s">
        <v>343</v>
      </c>
      <c r="S55" s="30" t="s">
        <v>169</v>
      </c>
      <c r="T55" s="30" t="s">
        <v>322</v>
      </c>
      <c r="U55" s="30" t="s">
        <v>321</v>
      </c>
      <c r="V55" s="30" t="s">
        <v>169</v>
      </c>
      <c r="W55" s="30" t="s">
        <v>264</v>
      </c>
    </row>
    <row r="56" spans="1:23" s="5" customFormat="1" x14ac:dyDescent="0.25">
      <c r="A56" s="31" t="s">
        <v>80</v>
      </c>
      <c r="B56" s="31" t="s">
        <v>330</v>
      </c>
      <c r="C56" s="31" t="s">
        <v>329</v>
      </c>
      <c r="D56" s="31" t="s">
        <v>328</v>
      </c>
      <c r="E56" s="32" t="s">
        <v>159</v>
      </c>
      <c r="F56" s="31" t="s">
        <v>342</v>
      </c>
      <c r="G56" s="31" t="s">
        <v>753</v>
      </c>
      <c r="H56" s="31" t="s">
        <v>339</v>
      </c>
      <c r="I56" s="33" t="s">
        <v>768</v>
      </c>
      <c r="J56" s="30"/>
      <c r="K56" s="30"/>
      <c r="L56" s="30" t="s">
        <v>204</v>
      </c>
      <c r="M56" s="30" t="s">
        <v>169</v>
      </c>
      <c r="N56" s="30" t="s">
        <v>203</v>
      </c>
      <c r="O56" s="30" t="s">
        <v>338</v>
      </c>
      <c r="P56" s="30" t="s">
        <v>750</v>
      </c>
      <c r="Q56" s="30" t="s">
        <v>750</v>
      </c>
      <c r="R56" s="30" t="s">
        <v>337</v>
      </c>
      <c r="S56" s="30" t="s">
        <v>169</v>
      </c>
      <c r="T56" s="30" t="s">
        <v>322</v>
      </c>
      <c r="U56" s="30" t="s">
        <v>321</v>
      </c>
      <c r="V56" s="30" t="s">
        <v>169</v>
      </c>
      <c r="W56" s="30" t="s">
        <v>264</v>
      </c>
    </row>
    <row r="57" spans="1:23" s="5" customFormat="1" x14ac:dyDescent="0.25">
      <c r="A57" s="31" t="s">
        <v>80</v>
      </c>
      <c r="B57" s="31" t="s">
        <v>330</v>
      </c>
      <c r="C57" s="31" t="s">
        <v>329</v>
      </c>
      <c r="D57" s="31" t="s">
        <v>328</v>
      </c>
      <c r="E57" s="32" t="s">
        <v>118</v>
      </c>
      <c r="F57" s="31" t="s">
        <v>336</v>
      </c>
      <c r="G57" s="31" t="s">
        <v>753</v>
      </c>
      <c r="H57" s="31" t="s">
        <v>333</v>
      </c>
      <c r="I57" s="33" t="s">
        <v>768</v>
      </c>
      <c r="J57" s="30"/>
      <c r="K57" s="30"/>
      <c r="L57" s="30" t="s">
        <v>204</v>
      </c>
      <c r="M57" s="30" t="s">
        <v>169</v>
      </c>
      <c r="N57" s="30" t="s">
        <v>203</v>
      </c>
      <c r="O57" s="30" t="s">
        <v>750</v>
      </c>
      <c r="P57" s="30" t="s">
        <v>750</v>
      </c>
      <c r="Q57" s="30" t="s">
        <v>750</v>
      </c>
      <c r="R57" s="30" t="s">
        <v>332</v>
      </c>
      <c r="S57" s="30" t="s">
        <v>169</v>
      </c>
      <c r="T57" s="30" t="s">
        <v>171</v>
      </c>
      <c r="U57" s="30" t="s">
        <v>331</v>
      </c>
      <c r="V57" s="30" t="s">
        <v>169</v>
      </c>
      <c r="W57" s="30" t="s">
        <v>264</v>
      </c>
    </row>
    <row r="58" spans="1:23" s="5" customFormat="1" x14ac:dyDescent="0.25">
      <c r="A58" s="31" t="s">
        <v>80</v>
      </c>
      <c r="B58" s="31" t="s">
        <v>330</v>
      </c>
      <c r="C58" s="31" t="s">
        <v>329</v>
      </c>
      <c r="D58" s="31" t="s">
        <v>328</v>
      </c>
      <c r="E58" s="32" t="s">
        <v>117</v>
      </c>
      <c r="F58" s="31" t="s">
        <v>117</v>
      </c>
      <c r="G58" s="31" t="s">
        <v>753</v>
      </c>
      <c r="H58" s="31" t="s">
        <v>324</v>
      </c>
      <c r="I58" s="33" t="s">
        <v>768</v>
      </c>
      <c r="J58" s="30"/>
      <c r="K58" s="30"/>
      <c r="L58" s="30" t="s">
        <v>204</v>
      </c>
      <c r="M58" s="30" t="s">
        <v>169</v>
      </c>
      <c r="N58" s="30" t="s">
        <v>203</v>
      </c>
      <c r="O58" s="30" t="s">
        <v>750</v>
      </c>
      <c r="P58" s="30" t="s">
        <v>750</v>
      </c>
      <c r="Q58" s="30" t="s">
        <v>750</v>
      </c>
      <c r="R58" s="30" t="s">
        <v>323</v>
      </c>
      <c r="S58" s="30" t="s">
        <v>169</v>
      </c>
      <c r="T58" s="30" t="s">
        <v>322</v>
      </c>
      <c r="U58" s="30" t="s">
        <v>321</v>
      </c>
      <c r="V58" s="30" t="s">
        <v>169</v>
      </c>
      <c r="W58" s="30" t="s">
        <v>264</v>
      </c>
    </row>
    <row r="59" spans="1:23" s="5" customFormat="1" ht="15.6" x14ac:dyDescent="0.3">
      <c r="A59" s="31" t="s">
        <v>83</v>
      </c>
      <c r="B59" s="31" t="s">
        <v>231</v>
      </c>
      <c r="C59" s="31" t="s">
        <v>263</v>
      </c>
      <c r="D59" s="31" t="s">
        <v>262</v>
      </c>
      <c r="E59" s="32" t="s">
        <v>116</v>
      </c>
      <c r="F59" s="31" t="s">
        <v>116</v>
      </c>
      <c r="G59" s="31" t="s">
        <v>753</v>
      </c>
      <c r="H59" s="31" t="s">
        <v>259</v>
      </c>
      <c r="I59" s="31" t="s">
        <v>766</v>
      </c>
      <c r="J59" s="30"/>
      <c r="K59" s="30"/>
      <c r="L59" s="30" t="s">
        <v>750</v>
      </c>
      <c r="M59" s="30" t="s">
        <v>750</v>
      </c>
      <c r="N59" s="30" t="s">
        <v>750</v>
      </c>
      <c r="O59" s="30" t="s">
        <v>251</v>
      </c>
      <c r="P59" s="30" t="s">
        <v>169</v>
      </c>
      <c r="Q59" s="30" t="s">
        <v>203</v>
      </c>
      <c r="R59" s="30" t="s">
        <v>258</v>
      </c>
      <c r="S59" s="30" t="s">
        <v>169</v>
      </c>
      <c r="T59" s="30" t="s">
        <v>249</v>
      </c>
      <c r="U59" s="30" t="s">
        <v>750</v>
      </c>
      <c r="V59" s="30" t="s">
        <v>750</v>
      </c>
      <c r="W59" s="30" t="s">
        <v>750</v>
      </c>
    </row>
    <row r="60" spans="1:23" s="5" customFormat="1" x14ac:dyDescent="0.3">
      <c r="A60" s="31" t="s">
        <v>83</v>
      </c>
      <c r="B60" s="31" t="s">
        <v>231</v>
      </c>
      <c r="C60" s="31" t="s">
        <v>257</v>
      </c>
      <c r="D60" s="31" t="s">
        <v>256</v>
      </c>
      <c r="E60" s="32" t="s">
        <v>95</v>
      </c>
      <c r="F60" s="31" t="s">
        <v>95</v>
      </c>
      <c r="G60" s="31" t="s">
        <v>753</v>
      </c>
      <c r="H60" s="31" t="s">
        <v>252</v>
      </c>
      <c r="I60" s="31" t="s">
        <v>767</v>
      </c>
      <c r="J60" s="30"/>
      <c r="K60" s="30"/>
      <c r="L60" s="30" t="s">
        <v>750</v>
      </c>
      <c r="M60" s="30" t="s">
        <v>750</v>
      </c>
      <c r="N60" s="30" t="s">
        <v>750</v>
      </c>
      <c r="O60" s="30" t="s">
        <v>251</v>
      </c>
      <c r="P60" s="30" t="s">
        <v>169</v>
      </c>
      <c r="Q60" s="30" t="s">
        <v>203</v>
      </c>
      <c r="R60" s="30" t="s">
        <v>250</v>
      </c>
      <c r="S60" s="30" t="s">
        <v>169</v>
      </c>
      <c r="T60" s="30" t="s">
        <v>249</v>
      </c>
      <c r="U60" s="30" t="s">
        <v>750</v>
      </c>
      <c r="V60" s="30" t="s">
        <v>750</v>
      </c>
      <c r="W60" s="30" t="s">
        <v>750</v>
      </c>
    </row>
    <row r="61" spans="1:23" s="5" customFormat="1" ht="15.6" x14ac:dyDescent="0.3">
      <c r="A61" s="31" t="s">
        <v>83</v>
      </c>
      <c r="B61" s="31" t="s">
        <v>231</v>
      </c>
      <c r="C61" s="31" t="s">
        <v>230</v>
      </c>
      <c r="D61" s="31" t="s">
        <v>248</v>
      </c>
      <c r="E61" s="32" t="s">
        <v>115</v>
      </c>
      <c r="F61" s="31" t="s">
        <v>247</v>
      </c>
      <c r="G61" s="31" t="s">
        <v>753</v>
      </c>
      <c r="H61" s="31" t="s">
        <v>243</v>
      </c>
      <c r="I61" s="31" t="s">
        <v>766</v>
      </c>
      <c r="J61" s="30"/>
      <c r="K61" s="30"/>
      <c r="L61" s="30" t="s">
        <v>750</v>
      </c>
      <c r="M61" s="30" t="s">
        <v>750</v>
      </c>
      <c r="N61" s="30" t="s">
        <v>750</v>
      </c>
      <c r="O61" s="30" t="s">
        <v>242</v>
      </c>
      <c r="P61" s="30" t="s">
        <v>169</v>
      </c>
      <c r="Q61" s="30" t="s">
        <v>190</v>
      </c>
      <c r="R61" s="30" t="s">
        <v>241</v>
      </c>
      <c r="S61" s="30" t="s">
        <v>169</v>
      </c>
      <c r="T61" s="30" t="s">
        <v>240</v>
      </c>
      <c r="U61" s="30" t="s">
        <v>750</v>
      </c>
      <c r="V61" s="30" t="s">
        <v>750</v>
      </c>
      <c r="W61" s="30" t="s">
        <v>750</v>
      </c>
    </row>
    <row r="62" spans="1:23" s="5" customFormat="1" x14ac:dyDescent="0.3">
      <c r="A62" s="31" t="s">
        <v>81</v>
      </c>
      <c r="B62" s="31" t="s">
        <v>277</v>
      </c>
      <c r="C62" s="31" t="s">
        <v>276</v>
      </c>
      <c r="D62" s="31" t="s">
        <v>275</v>
      </c>
      <c r="E62" s="32" t="s">
        <v>160</v>
      </c>
      <c r="F62" s="31" t="s">
        <v>274</v>
      </c>
      <c r="G62" s="31" t="s">
        <v>753</v>
      </c>
      <c r="H62" s="31" t="s">
        <v>270</v>
      </c>
      <c r="I62" s="31" t="s">
        <v>758</v>
      </c>
      <c r="J62" s="30"/>
      <c r="K62" s="30"/>
      <c r="L62" s="30" t="s">
        <v>204</v>
      </c>
      <c r="M62" s="30" t="s">
        <v>169</v>
      </c>
      <c r="N62" s="30" t="s">
        <v>203</v>
      </c>
      <c r="O62" s="30" t="s">
        <v>269</v>
      </c>
      <c r="P62" s="30" t="s">
        <v>169</v>
      </c>
      <c r="Q62" s="30" t="s">
        <v>268</v>
      </c>
      <c r="R62" s="30" t="s">
        <v>267</v>
      </c>
      <c r="S62" s="30" t="s">
        <v>169</v>
      </c>
      <c r="T62" s="30" t="s">
        <v>266</v>
      </c>
      <c r="U62" s="30" t="s">
        <v>265</v>
      </c>
      <c r="V62" s="30" t="s">
        <v>750</v>
      </c>
      <c r="W62" s="30" t="s">
        <v>264</v>
      </c>
    </row>
    <row r="63" spans="1:23" s="5" customFormat="1" x14ac:dyDescent="0.3">
      <c r="A63" s="31" t="s">
        <v>83</v>
      </c>
      <c r="B63" s="31" t="s">
        <v>197</v>
      </c>
      <c r="C63" s="31" t="s">
        <v>750</v>
      </c>
      <c r="D63" s="31" t="s">
        <v>750</v>
      </c>
      <c r="E63" s="32" t="s">
        <v>161</v>
      </c>
      <c r="F63" s="31" t="s">
        <v>196</v>
      </c>
      <c r="G63" s="31" t="s">
        <v>753</v>
      </c>
      <c r="H63" s="31" t="s">
        <v>192</v>
      </c>
      <c r="I63" s="31" t="s">
        <v>765</v>
      </c>
      <c r="J63" s="30"/>
      <c r="K63" s="30"/>
      <c r="L63" s="30" t="s">
        <v>750</v>
      </c>
      <c r="M63" s="30" t="s">
        <v>750</v>
      </c>
      <c r="N63" s="30" t="s">
        <v>750</v>
      </c>
      <c r="O63" s="30" t="s">
        <v>191</v>
      </c>
      <c r="P63" s="30" t="s">
        <v>750</v>
      </c>
      <c r="Q63" s="30" t="s">
        <v>190</v>
      </c>
      <c r="R63" s="30" t="s">
        <v>189</v>
      </c>
      <c r="S63" s="30" t="s">
        <v>169</v>
      </c>
      <c r="T63" s="30" t="s">
        <v>188</v>
      </c>
      <c r="U63" s="30" t="s">
        <v>750</v>
      </c>
      <c r="V63" s="30" t="s">
        <v>750</v>
      </c>
      <c r="W63" s="30" t="s">
        <v>750</v>
      </c>
    </row>
    <row r="64" spans="1:23" s="5" customFormat="1" x14ac:dyDescent="0.3">
      <c r="A64" s="31" t="s">
        <v>83</v>
      </c>
      <c r="B64" s="31" t="s">
        <v>231</v>
      </c>
      <c r="C64" s="31" t="s">
        <v>239</v>
      </c>
      <c r="D64" s="31" t="s">
        <v>238</v>
      </c>
      <c r="E64" s="32" t="s">
        <v>94</v>
      </c>
      <c r="F64" s="31" t="s">
        <v>94</v>
      </c>
      <c r="G64" s="31" t="s">
        <v>753</v>
      </c>
      <c r="H64" s="31" t="s">
        <v>234</v>
      </c>
      <c r="I64" s="31" t="s">
        <v>764</v>
      </c>
      <c r="J64" s="30"/>
      <c r="K64" s="30"/>
      <c r="L64" s="30" t="s">
        <v>750</v>
      </c>
      <c r="M64" s="30" t="s">
        <v>750</v>
      </c>
      <c r="N64" s="30" t="s">
        <v>750</v>
      </c>
      <c r="O64" s="30" t="s">
        <v>233</v>
      </c>
      <c r="P64" s="30" t="s">
        <v>169</v>
      </c>
      <c r="Q64" s="30" t="s">
        <v>190</v>
      </c>
      <c r="R64" s="30" t="s">
        <v>232</v>
      </c>
      <c r="S64" s="30" t="s">
        <v>169</v>
      </c>
      <c r="T64" s="30" t="s">
        <v>221</v>
      </c>
      <c r="U64" s="30" t="s">
        <v>750</v>
      </c>
      <c r="V64" s="30" t="s">
        <v>750</v>
      </c>
      <c r="W64" s="30" t="s">
        <v>750</v>
      </c>
    </row>
    <row r="65" spans="1:23" s="5" customFormat="1" x14ac:dyDescent="0.3">
      <c r="A65" s="31" t="s">
        <v>83</v>
      </c>
      <c r="B65" s="31" t="s">
        <v>231</v>
      </c>
      <c r="C65" s="31" t="s">
        <v>230</v>
      </c>
      <c r="D65" s="31" t="s">
        <v>229</v>
      </c>
      <c r="E65" s="32" t="s">
        <v>114</v>
      </c>
      <c r="F65" s="31" t="s">
        <v>228</v>
      </c>
      <c r="G65" s="31" t="s">
        <v>753</v>
      </c>
      <c r="H65" s="31" t="s">
        <v>224</v>
      </c>
      <c r="I65" s="31" t="s">
        <v>763</v>
      </c>
      <c r="J65" s="30"/>
      <c r="K65" s="30"/>
      <c r="L65" s="30" t="s">
        <v>750</v>
      </c>
      <c r="M65" s="30" t="s">
        <v>750</v>
      </c>
      <c r="N65" s="30" t="s">
        <v>750</v>
      </c>
      <c r="O65" s="30" t="s">
        <v>223</v>
      </c>
      <c r="P65" s="30" t="s">
        <v>169</v>
      </c>
      <c r="Q65" s="30" t="s">
        <v>203</v>
      </c>
      <c r="R65" s="30" t="s">
        <v>222</v>
      </c>
      <c r="S65" s="30" t="s">
        <v>169</v>
      </c>
      <c r="T65" s="30" t="s">
        <v>221</v>
      </c>
      <c r="U65" s="30" t="s">
        <v>750</v>
      </c>
      <c r="V65" s="30" t="s">
        <v>750</v>
      </c>
      <c r="W65" s="30" t="s">
        <v>750</v>
      </c>
    </row>
    <row r="66" spans="1:23" s="5" customFormat="1" x14ac:dyDescent="0.3">
      <c r="A66" s="31" t="s">
        <v>83</v>
      </c>
      <c r="B66" s="31" t="s">
        <v>211</v>
      </c>
      <c r="C66" s="31" t="s">
        <v>220</v>
      </c>
      <c r="D66" s="31" t="s">
        <v>219</v>
      </c>
      <c r="E66" s="32" t="s">
        <v>113</v>
      </c>
      <c r="F66" s="31" t="s">
        <v>113</v>
      </c>
      <c r="G66" s="31" t="s">
        <v>753</v>
      </c>
      <c r="H66" s="31" t="s">
        <v>215</v>
      </c>
      <c r="I66" s="31" t="s">
        <v>762</v>
      </c>
      <c r="J66" s="30"/>
      <c r="K66" s="30"/>
      <c r="L66" s="30" t="s">
        <v>204</v>
      </c>
      <c r="M66" s="30" t="s">
        <v>169</v>
      </c>
      <c r="N66" s="30" t="s">
        <v>203</v>
      </c>
      <c r="O66" s="30" t="s">
        <v>214</v>
      </c>
      <c r="P66" s="30" t="s">
        <v>169</v>
      </c>
      <c r="Q66" s="30" t="s">
        <v>201</v>
      </c>
      <c r="R66" s="30" t="s">
        <v>213</v>
      </c>
      <c r="S66" s="30" t="s">
        <v>169</v>
      </c>
      <c r="T66" s="30" t="s">
        <v>199</v>
      </c>
      <c r="U66" s="30" t="s">
        <v>212</v>
      </c>
      <c r="V66" s="30" t="s">
        <v>750</v>
      </c>
      <c r="W66" s="30" t="s">
        <v>750</v>
      </c>
    </row>
    <row r="67" spans="1:23" s="5" customFormat="1" x14ac:dyDescent="0.3">
      <c r="A67" s="31" t="s">
        <v>83</v>
      </c>
      <c r="B67" s="31" t="s">
        <v>211</v>
      </c>
      <c r="C67" s="31" t="s">
        <v>210</v>
      </c>
      <c r="D67" s="31" t="s">
        <v>209</v>
      </c>
      <c r="E67" s="32" t="s">
        <v>112</v>
      </c>
      <c r="F67" s="31" t="s">
        <v>112</v>
      </c>
      <c r="G67" s="31" t="s">
        <v>753</v>
      </c>
      <c r="H67" s="31" t="s">
        <v>205</v>
      </c>
      <c r="I67" s="31" t="s">
        <v>761</v>
      </c>
      <c r="J67" s="30" t="s">
        <v>755</v>
      </c>
      <c r="K67" s="30" t="s">
        <v>760</v>
      </c>
      <c r="L67" s="30" t="s">
        <v>204</v>
      </c>
      <c r="M67" s="30" t="s">
        <v>169</v>
      </c>
      <c r="N67" s="30" t="s">
        <v>203</v>
      </c>
      <c r="O67" s="30" t="s">
        <v>202</v>
      </c>
      <c r="P67" s="30" t="s">
        <v>169</v>
      </c>
      <c r="Q67" s="30" t="s">
        <v>201</v>
      </c>
      <c r="R67" s="30" t="s">
        <v>200</v>
      </c>
      <c r="S67" s="30" t="s">
        <v>169</v>
      </c>
      <c r="T67" s="30" t="s">
        <v>199</v>
      </c>
      <c r="U67" s="30" t="s">
        <v>198</v>
      </c>
      <c r="V67" s="30" t="s">
        <v>750</v>
      </c>
      <c r="W67" s="30" t="s">
        <v>750</v>
      </c>
    </row>
    <row r="68" spans="1:23" s="5" customFormat="1" x14ac:dyDescent="0.3">
      <c r="A68" s="31" t="s">
        <v>81</v>
      </c>
      <c r="B68" s="31" t="s">
        <v>277</v>
      </c>
      <c r="C68" s="31" t="s">
        <v>280</v>
      </c>
      <c r="D68" s="31" t="s">
        <v>279</v>
      </c>
      <c r="E68" s="32" t="s">
        <v>162</v>
      </c>
      <c r="F68" s="31" t="s">
        <v>274</v>
      </c>
      <c r="G68" s="31" t="s">
        <v>753</v>
      </c>
      <c r="H68" s="31" t="s">
        <v>759</v>
      </c>
      <c r="I68" s="31" t="s">
        <v>758</v>
      </c>
      <c r="J68" s="30"/>
      <c r="K68" s="30"/>
      <c r="L68" s="30" t="s">
        <v>204</v>
      </c>
      <c r="M68" s="30" t="s">
        <v>169</v>
      </c>
      <c r="N68" s="30" t="s">
        <v>203</v>
      </c>
      <c r="O68" s="30" t="s">
        <v>269</v>
      </c>
      <c r="P68" s="30" t="s">
        <v>169</v>
      </c>
      <c r="Q68" s="30" t="s">
        <v>268</v>
      </c>
      <c r="R68" s="30" t="s">
        <v>267</v>
      </c>
      <c r="S68" s="30" t="s">
        <v>169</v>
      </c>
      <c r="T68" s="30" t="s">
        <v>266</v>
      </c>
      <c r="U68" s="30" t="s">
        <v>265</v>
      </c>
      <c r="V68" s="30" t="s">
        <v>169</v>
      </c>
      <c r="W68" s="30" t="s">
        <v>264</v>
      </c>
    </row>
    <row r="69" spans="1:23" s="5" customFormat="1" x14ac:dyDescent="0.3">
      <c r="A69" s="31" t="s">
        <v>81</v>
      </c>
      <c r="B69" s="31" t="s">
        <v>298</v>
      </c>
      <c r="C69" s="31" t="s">
        <v>311</v>
      </c>
      <c r="D69" s="31" t="s">
        <v>750</v>
      </c>
      <c r="E69" s="32" t="s">
        <v>110</v>
      </c>
      <c r="F69" s="31" t="s">
        <v>320</v>
      </c>
      <c r="G69" s="31" t="s">
        <v>753</v>
      </c>
      <c r="H69" s="31" t="s">
        <v>757</v>
      </c>
      <c r="I69" s="31" t="s">
        <v>756</v>
      </c>
      <c r="J69" s="30" t="s">
        <v>755</v>
      </c>
      <c r="K69" s="30" t="s">
        <v>754</v>
      </c>
      <c r="L69" s="30" t="s">
        <v>315</v>
      </c>
      <c r="M69" s="30" t="s">
        <v>169</v>
      </c>
      <c r="N69" s="30" t="s">
        <v>304</v>
      </c>
      <c r="O69" s="30" t="s">
        <v>314</v>
      </c>
      <c r="P69" s="30" t="s">
        <v>169</v>
      </c>
      <c r="Q69" s="30" t="s">
        <v>302</v>
      </c>
      <c r="R69" s="30" t="s">
        <v>313</v>
      </c>
      <c r="S69" s="30" t="s">
        <v>169</v>
      </c>
      <c r="T69" s="30" t="s">
        <v>290</v>
      </c>
      <c r="U69" s="30" t="s">
        <v>312</v>
      </c>
      <c r="V69" s="30" t="s">
        <v>750</v>
      </c>
      <c r="W69" s="30" t="s">
        <v>281</v>
      </c>
    </row>
    <row r="70" spans="1:23" s="5" customFormat="1" x14ac:dyDescent="0.3">
      <c r="A70" s="31" t="s">
        <v>81</v>
      </c>
      <c r="B70" s="31" t="s">
        <v>298</v>
      </c>
      <c r="C70" s="31" t="s">
        <v>311</v>
      </c>
      <c r="D70" s="31" t="s">
        <v>750</v>
      </c>
      <c r="E70" s="32" t="s">
        <v>163</v>
      </c>
      <c r="F70" s="31" t="s">
        <v>310</v>
      </c>
      <c r="G70" s="31" t="s">
        <v>753</v>
      </c>
      <c r="H70" s="31" t="s">
        <v>752</v>
      </c>
      <c r="I70" s="31" t="s">
        <v>751</v>
      </c>
      <c r="J70" s="30"/>
      <c r="K70" s="30"/>
      <c r="L70" s="30" t="s">
        <v>305</v>
      </c>
      <c r="M70" s="30" t="s">
        <v>169</v>
      </c>
      <c r="N70" s="30" t="s">
        <v>304</v>
      </c>
      <c r="O70" s="30" t="s">
        <v>303</v>
      </c>
      <c r="P70" s="30" t="s">
        <v>169</v>
      </c>
      <c r="Q70" s="30" t="s">
        <v>302</v>
      </c>
      <c r="R70" s="30" t="s">
        <v>301</v>
      </c>
      <c r="S70" s="30" t="s">
        <v>169</v>
      </c>
      <c r="T70" s="30" t="s">
        <v>290</v>
      </c>
      <c r="U70" s="30" t="s">
        <v>300</v>
      </c>
      <c r="V70" s="30" t="s">
        <v>750</v>
      </c>
      <c r="W70" s="30" t="s">
        <v>750</v>
      </c>
    </row>
  </sheetData>
  <autoFilter ref="E2:W70" xr:uid="{00000000-0009-0000-0000-000004000000}"/>
  <mergeCells count="2">
    <mergeCell ref="H1:W1"/>
    <mergeCell ref="A1:F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7021-98F2-4F39-9B70-B48D7FDBAD66}">
  <dimension ref="A1:E204"/>
  <sheetViews>
    <sheetView showGridLines="0" zoomScale="60" zoomScaleNormal="60" workbookViewId="0"/>
  </sheetViews>
  <sheetFormatPr defaultRowHeight="49.5" customHeight="1" x14ac:dyDescent="0.3"/>
  <cols>
    <col min="1" max="1" width="44.21875" customWidth="1"/>
    <col min="2" max="2" width="49.109375" bestFit="1" customWidth="1"/>
    <col min="3" max="3" width="68" bestFit="1" customWidth="1"/>
    <col min="4" max="4" width="76.21875" bestFit="1" customWidth="1"/>
    <col min="5" max="5" width="255.6640625" bestFit="1" customWidth="1"/>
  </cols>
  <sheetData>
    <row r="1" spans="1:5" ht="25.5" customHeight="1" thickTop="1" thickBot="1" x14ac:dyDescent="0.35">
      <c r="A1" s="124" t="s">
        <v>2137</v>
      </c>
      <c r="B1" s="124" t="s">
        <v>2608</v>
      </c>
      <c r="C1" s="124" t="s">
        <v>2609</v>
      </c>
      <c r="D1" s="105" t="s">
        <v>2138</v>
      </c>
      <c r="E1" s="106" t="s">
        <v>2139</v>
      </c>
    </row>
    <row r="2" spans="1:5" ht="49.5" customHeight="1" thickBot="1" x14ac:dyDescent="0.35">
      <c r="A2" s="123" t="s">
        <v>2140</v>
      </c>
      <c r="B2" s="118" t="s">
        <v>2141</v>
      </c>
      <c r="C2" s="116" t="s">
        <v>2142</v>
      </c>
      <c r="D2" s="108" t="s">
        <v>2143</v>
      </c>
      <c r="E2" s="109" t="s">
        <v>2144</v>
      </c>
    </row>
    <row r="3" spans="1:5" ht="49.5" customHeight="1" thickBot="1" x14ac:dyDescent="0.35">
      <c r="A3" s="123" t="s">
        <v>2140</v>
      </c>
      <c r="B3" s="118" t="s">
        <v>2141</v>
      </c>
      <c r="C3" s="116" t="s">
        <v>2142</v>
      </c>
      <c r="D3" s="108" t="s">
        <v>2145</v>
      </c>
      <c r="E3" s="109" t="s">
        <v>2146</v>
      </c>
    </row>
    <row r="4" spans="1:5" ht="49.5" customHeight="1" thickBot="1" x14ac:dyDescent="0.35">
      <c r="A4" s="123" t="s">
        <v>2140</v>
      </c>
      <c r="B4" s="118" t="s">
        <v>2141</v>
      </c>
      <c r="C4" s="116" t="s">
        <v>2142</v>
      </c>
      <c r="D4" s="108" t="s">
        <v>2147</v>
      </c>
      <c r="E4" s="109" t="s">
        <v>2148</v>
      </c>
    </row>
    <row r="5" spans="1:5" ht="49.5" customHeight="1" thickBot="1" x14ac:dyDescent="0.35">
      <c r="A5" s="123" t="s">
        <v>2140</v>
      </c>
      <c r="B5" s="118" t="s">
        <v>2141</v>
      </c>
      <c r="C5" s="116" t="s">
        <v>2142</v>
      </c>
      <c r="D5" s="108" t="s">
        <v>2149</v>
      </c>
      <c r="E5" s="109" t="s">
        <v>2150</v>
      </c>
    </row>
    <row r="6" spans="1:5" ht="49.5" customHeight="1" thickBot="1" x14ac:dyDescent="0.35">
      <c r="A6" s="123" t="s">
        <v>2140</v>
      </c>
      <c r="B6" s="118" t="s">
        <v>2141</v>
      </c>
      <c r="C6" s="116" t="s">
        <v>2142</v>
      </c>
      <c r="D6" s="108" t="s">
        <v>2151</v>
      </c>
      <c r="E6" s="109" t="s">
        <v>2152</v>
      </c>
    </row>
    <row r="7" spans="1:5" ht="49.5" customHeight="1" thickBot="1" x14ac:dyDescent="0.35">
      <c r="A7" s="123" t="s">
        <v>2140</v>
      </c>
      <c r="B7" s="118" t="s">
        <v>2141</v>
      </c>
      <c r="C7" s="116" t="s">
        <v>2142</v>
      </c>
      <c r="D7" s="108" t="s">
        <v>2153</v>
      </c>
      <c r="E7" s="109" t="s">
        <v>2154</v>
      </c>
    </row>
    <row r="8" spans="1:5" ht="49.5" customHeight="1" thickBot="1" x14ac:dyDescent="0.35">
      <c r="A8" s="123" t="s">
        <v>2140</v>
      </c>
      <c r="B8" s="118" t="s">
        <v>2141</v>
      </c>
      <c r="C8" s="116" t="s">
        <v>2142</v>
      </c>
      <c r="D8" s="108" t="s">
        <v>2155</v>
      </c>
      <c r="E8" s="109" t="s">
        <v>2156</v>
      </c>
    </row>
    <row r="9" spans="1:5" ht="49.5" customHeight="1" thickBot="1" x14ac:dyDescent="0.35">
      <c r="A9" s="123" t="s">
        <v>2140</v>
      </c>
      <c r="B9" s="118" t="s">
        <v>2141</v>
      </c>
      <c r="C9" s="116" t="s">
        <v>2142</v>
      </c>
      <c r="D9" s="108" t="s">
        <v>2157</v>
      </c>
      <c r="E9" s="109" t="s">
        <v>2158</v>
      </c>
    </row>
    <row r="10" spans="1:5" ht="49.5" customHeight="1" thickBot="1" x14ac:dyDescent="0.35">
      <c r="A10" s="123" t="s">
        <v>2140</v>
      </c>
      <c r="B10" s="118" t="s">
        <v>2141</v>
      </c>
      <c r="C10" s="116" t="s">
        <v>2142</v>
      </c>
      <c r="D10" s="108" t="s">
        <v>2159</v>
      </c>
      <c r="E10" s="109" t="s">
        <v>2160</v>
      </c>
    </row>
    <row r="11" spans="1:5" ht="49.5" customHeight="1" thickBot="1" x14ac:dyDescent="0.35">
      <c r="A11" s="123" t="s">
        <v>2140</v>
      </c>
      <c r="B11" s="118" t="s">
        <v>2141</v>
      </c>
      <c r="C11" s="116" t="s">
        <v>2142</v>
      </c>
      <c r="D11" s="108" t="s">
        <v>2161</v>
      </c>
      <c r="E11" s="109" t="s">
        <v>2162</v>
      </c>
    </row>
    <row r="12" spans="1:5" ht="49.5" customHeight="1" thickBot="1" x14ac:dyDescent="0.35">
      <c r="A12" s="123" t="s">
        <v>2140</v>
      </c>
      <c r="B12" s="118" t="s">
        <v>2141</v>
      </c>
      <c r="C12" s="116" t="s">
        <v>2142</v>
      </c>
      <c r="D12" s="108" t="s">
        <v>2163</v>
      </c>
      <c r="E12" s="109" t="s">
        <v>2164</v>
      </c>
    </row>
    <row r="13" spans="1:5" ht="49.5" customHeight="1" thickBot="1" x14ac:dyDescent="0.35">
      <c r="A13" s="123" t="s">
        <v>2140</v>
      </c>
      <c r="B13" s="118" t="s">
        <v>2141</v>
      </c>
      <c r="C13" s="116" t="s">
        <v>2142</v>
      </c>
      <c r="D13" s="108" t="s">
        <v>2165</v>
      </c>
      <c r="E13" s="109" t="s">
        <v>2166</v>
      </c>
    </row>
    <row r="14" spans="1:5" ht="49.5" customHeight="1" thickBot="1" x14ac:dyDescent="0.35">
      <c r="A14" s="123" t="s">
        <v>2140</v>
      </c>
      <c r="B14" s="118" t="s">
        <v>2141</v>
      </c>
      <c r="C14" s="116" t="s">
        <v>2142</v>
      </c>
      <c r="D14" s="108" t="s">
        <v>2167</v>
      </c>
      <c r="E14" s="109" t="s">
        <v>2168</v>
      </c>
    </row>
    <row r="15" spans="1:5" ht="49.5" customHeight="1" thickBot="1" x14ac:dyDescent="0.35">
      <c r="A15" s="123" t="s">
        <v>2140</v>
      </c>
      <c r="B15" s="118" t="s">
        <v>2141</v>
      </c>
      <c r="C15" s="116" t="s">
        <v>2142</v>
      </c>
      <c r="D15" s="108" t="s">
        <v>2169</v>
      </c>
      <c r="E15" s="109" t="s">
        <v>2170</v>
      </c>
    </row>
    <row r="16" spans="1:5" ht="49.5" customHeight="1" thickBot="1" x14ac:dyDescent="0.35">
      <c r="A16" s="123" t="s">
        <v>2140</v>
      </c>
      <c r="B16" s="118" t="s">
        <v>2141</v>
      </c>
      <c r="C16" s="117" t="s">
        <v>2171</v>
      </c>
      <c r="D16" s="108" t="s">
        <v>2172</v>
      </c>
      <c r="E16" s="109" t="s">
        <v>2173</v>
      </c>
    </row>
    <row r="17" spans="1:5" ht="49.5" customHeight="1" thickBot="1" x14ac:dyDescent="0.35">
      <c r="A17" s="123" t="s">
        <v>2140</v>
      </c>
      <c r="B17" s="118" t="s">
        <v>2141</v>
      </c>
      <c r="C17" s="117" t="s">
        <v>2171</v>
      </c>
      <c r="D17" s="108" t="s">
        <v>2174</v>
      </c>
      <c r="E17" s="109" t="s">
        <v>2175</v>
      </c>
    </row>
    <row r="18" spans="1:5" ht="49.5" customHeight="1" thickBot="1" x14ac:dyDescent="0.35">
      <c r="A18" s="123" t="s">
        <v>2140</v>
      </c>
      <c r="B18" s="118" t="s">
        <v>2141</v>
      </c>
      <c r="C18" s="117" t="s">
        <v>2171</v>
      </c>
      <c r="D18" s="108" t="s">
        <v>2176</v>
      </c>
      <c r="E18" s="109" t="s">
        <v>2177</v>
      </c>
    </row>
    <row r="19" spans="1:5" ht="49.5" customHeight="1" thickBot="1" x14ac:dyDescent="0.35">
      <c r="A19" s="123" t="s">
        <v>2140</v>
      </c>
      <c r="B19" s="118" t="s">
        <v>2141</v>
      </c>
      <c r="C19" s="117" t="s">
        <v>2171</v>
      </c>
      <c r="D19" s="108" t="s">
        <v>2178</v>
      </c>
      <c r="E19" s="109" t="s">
        <v>2179</v>
      </c>
    </row>
    <row r="20" spans="1:5" ht="49.5" customHeight="1" thickBot="1" x14ac:dyDescent="0.35">
      <c r="A20" s="123" t="s">
        <v>2140</v>
      </c>
      <c r="B20" s="118" t="s">
        <v>2141</v>
      </c>
      <c r="C20" s="117" t="s">
        <v>2171</v>
      </c>
      <c r="D20" s="116" t="s">
        <v>2180</v>
      </c>
      <c r="E20" s="119" t="s">
        <v>2181</v>
      </c>
    </row>
    <row r="21" spans="1:5" ht="49.5" customHeight="1" thickBot="1" x14ac:dyDescent="0.35">
      <c r="A21" s="123" t="s">
        <v>2140</v>
      </c>
      <c r="B21" s="118" t="s">
        <v>2141</v>
      </c>
      <c r="C21" s="108" t="s">
        <v>2182</v>
      </c>
      <c r="D21" s="108" t="s">
        <v>2183</v>
      </c>
      <c r="E21" s="109" t="s">
        <v>2184</v>
      </c>
    </row>
    <row r="22" spans="1:5" ht="49.5" customHeight="1" thickBot="1" x14ac:dyDescent="0.35">
      <c r="A22" s="123" t="s">
        <v>2140</v>
      </c>
      <c r="B22" s="111" t="s">
        <v>2185</v>
      </c>
      <c r="C22" s="108" t="s">
        <v>2186</v>
      </c>
      <c r="D22" s="108" t="s">
        <v>2187</v>
      </c>
      <c r="E22" s="109" t="s">
        <v>2188</v>
      </c>
    </row>
    <row r="23" spans="1:5" ht="49.5" customHeight="1" thickBot="1" x14ac:dyDescent="0.35">
      <c r="A23" s="123" t="s">
        <v>2140</v>
      </c>
      <c r="B23" s="118" t="s">
        <v>2189</v>
      </c>
      <c r="C23" s="116" t="s">
        <v>2190</v>
      </c>
      <c r="D23" s="108" t="s">
        <v>2191</v>
      </c>
      <c r="E23" s="109" t="s">
        <v>2192</v>
      </c>
    </row>
    <row r="24" spans="1:5" ht="49.5" customHeight="1" thickBot="1" x14ac:dyDescent="0.35">
      <c r="A24" s="123" t="s">
        <v>2140</v>
      </c>
      <c r="B24" s="118" t="s">
        <v>2189</v>
      </c>
      <c r="C24" s="116" t="s">
        <v>2190</v>
      </c>
      <c r="D24" s="108" t="s">
        <v>2193</v>
      </c>
      <c r="E24" s="109" t="s">
        <v>2194</v>
      </c>
    </row>
    <row r="25" spans="1:5" ht="49.5" customHeight="1" thickBot="1" x14ac:dyDescent="0.35">
      <c r="A25" s="123" t="s">
        <v>2140</v>
      </c>
      <c r="B25" s="118" t="s">
        <v>2189</v>
      </c>
      <c r="C25" s="116" t="s">
        <v>2190</v>
      </c>
      <c r="D25" s="108" t="s">
        <v>2195</v>
      </c>
      <c r="E25" s="109" t="s">
        <v>2196</v>
      </c>
    </row>
    <row r="26" spans="1:5" ht="49.5" customHeight="1" thickBot="1" x14ac:dyDescent="0.35">
      <c r="A26" s="123" t="s">
        <v>2140</v>
      </c>
      <c r="B26" s="118" t="s">
        <v>2189</v>
      </c>
      <c r="C26" s="116" t="s">
        <v>2190</v>
      </c>
      <c r="D26" s="108" t="s">
        <v>2197</v>
      </c>
      <c r="E26" s="109" t="s">
        <v>2198</v>
      </c>
    </row>
    <row r="27" spans="1:5" ht="49.5" customHeight="1" thickBot="1" x14ac:dyDescent="0.35">
      <c r="A27" s="123" t="s">
        <v>2140</v>
      </c>
      <c r="B27" s="118" t="s">
        <v>2189</v>
      </c>
      <c r="C27" s="116" t="s">
        <v>2190</v>
      </c>
      <c r="D27" s="108" t="s">
        <v>2199</v>
      </c>
      <c r="E27" s="109" t="s">
        <v>2200</v>
      </c>
    </row>
    <row r="28" spans="1:5" ht="49.5" customHeight="1" thickBot="1" x14ac:dyDescent="0.35">
      <c r="A28" s="123" t="s">
        <v>2140</v>
      </c>
      <c r="B28" s="118" t="s">
        <v>2189</v>
      </c>
      <c r="C28" s="116" t="s">
        <v>2190</v>
      </c>
      <c r="D28" s="108" t="s">
        <v>2201</v>
      </c>
      <c r="E28" s="109" t="s">
        <v>2202</v>
      </c>
    </row>
    <row r="29" spans="1:5" ht="49.5" customHeight="1" thickBot="1" x14ac:dyDescent="0.35">
      <c r="A29" s="123" t="s">
        <v>2140</v>
      </c>
      <c r="B29" s="118" t="s">
        <v>2189</v>
      </c>
      <c r="C29" s="116" t="s">
        <v>2190</v>
      </c>
      <c r="D29" s="108" t="s">
        <v>2203</v>
      </c>
      <c r="E29" s="109" t="s">
        <v>2204</v>
      </c>
    </row>
    <row r="30" spans="1:5" ht="49.5" customHeight="1" thickBot="1" x14ac:dyDescent="0.35">
      <c r="A30" s="123" t="s">
        <v>2140</v>
      </c>
      <c r="B30" s="118" t="s">
        <v>2189</v>
      </c>
      <c r="C30" s="116" t="s">
        <v>2190</v>
      </c>
      <c r="D30" s="108" t="s">
        <v>2205</v>
      </c>
      <c r="E30" s="109" t="s">
        <v>2206</v>
      </c>
    </row>
    <row r="31" spans="1:5" ht="49.5" customHeight="1" thickBot="1" x14ac:dyDescent="0.35">
      <c r="A31" s="123" t="s">
        <v>2140</v>
      </c>
      <c r="B31" s="118" t="s">
        <v>2189</v>
      </c>
      <c r="C31" s="117" t="s">
        <v>2207</v>
      </c>
      <c r="D31" s="108" t="s">
        <v>2208</v>
      </c>
      <c r="E31" s="109" t="s">
        <v>2209</v>
      </c>
    </row>
    <row r="32" spans="1:5" ht="49.5" customHeight="1" thickBot="1" x14ac:dyDescent="0.35">
      <c r="A32" s="123" t="s">
        <v>2140</v>
      </c>
      <c r="B32" s="118" t="s">
        <v>2189</v>
      </c>
      <c r="C32" s="117" t="s">
        <v>2207</v>
      </c>
      <c r="D32" s="108" t="s">
        <v>2210</v>
      </c>
      <c r="E32" s="109" t="s">
        <v>2211</v>
      </c>
    </row>
    <row r="33" spans="1:5" ht="49.5" customHeight="1" thickBot="1" x14ac:dyDescent="0.35">
      <c r="A33" s="123" t="s">
        <v>2140</v>
      </c>
      <c r="B33" s="118" t="s">
        <v>2189</v>
      </c>
      <c r="C33" s="117" t="s">
        <v>2207</v>
      </c>
      <c r="D33" s="108" t="s">
        <v>2212</v>
      </c>
      <c r="E33" s="109" t="s">
        <v>2213</v>
      </c>
    </row>
    <row r="34" spans="1:5" ht="49.5" customHeight="1" thickBot="1" x14ac:dyDescent="0.35">
      <c r="A34" s="123" t="s">
        <v>2140</v>
      </c>
      <c r="B34" s="118" t="s">
        <v>2189</v>
      </c>
      <c r="C34" s="117" t="s">
        <v>2207</v>
      </c>
      <c r="D34" s="108" t="s">
        <v>2214</v>
      </c>
      <c r="E34" s="109" t="s">
        <v>2215</v>
      </c>
    </row>
    <row r="35" spans="1:5" ht="49.5" customHeight="1" thickBot="1" x14ac:dyDescent="0.35">
      <c r="A35" s="123" t="s">
        <v>2140</v>
      </c>
      <c r="B35" s="118" t="s">
        <v>2189</v>
      </c>
      <c r="C35" s="117" t="s">
        <v>2216</v>
      </c>
      <c r="D35" s="108" t="s">
        <v>2217</v>
      </c>
      <c r="E35" s="109" t="s">
        <v>2218</v>
      </c>
    </row>
    <row r="36" spans="1:5" ht="49.5" customHeight="1" thickBot="1" x14ac:dyDescent="0.35">
      <c r="A36" s="123" t="s">
        <v>2140</v>
      </c>
      <c r="B36" s="118" t="s">
        <v>2189</v>
      </c>
      <c r="C36" s="117" t="s">
        <v>2216</v>
      </c>
      <c r="D36" s="108" t="s">
        <v>2219</v>
      </c>
      <c r="E36" s="109" t="s">
        <v>2220</v>
      </c>
    </row>
    <row r="37" spans="1:5" ht="49.5" customHeight="1" thickBot="1" x14ac:dyDescent="0.35">
      <c r="A37" s="123" t="s">
        <v>2140</v>
      </c>
      <c r="B37" s="118" t="s">
        <v>2189</v>
      </c>
      <c r="C37" s="117" t="s">
        <v>2216</v>
      </c>
      <c r="D37" s="108" t="s">
        <v>2221</v>
      </c>
      <c r="E37" s="109" t="s">
        <v>2222</v>
      </c>
    </row>
    <row r="38" spans="1:5" ht="49.5" customHeight="1" thickBot="1" x14ac:dyDescent="0.35">
      <c r="A38" s="123" t="s">
        <v>2140</v>
      </c>
      <c r="B38" s="118" t="s">
        <v>2189</v>
      </c>
      <c r="C38" s="117" t="s">
        <v>2223</v>
      </c>
      <c r="D38" s="108" t="s">
        <v>2224</v>
      </c>
      <c r="E38" s="109" t="s">
        <v>2225</v>
      </c>
    </row>
    <row r="39" spans="1:5" ht="49.5" customHeight="1" thickBot="1" x14ac:dyDescent="0.35">
      <c r="A39" s="123" t="s">
        <v>2140</v>
      </c>
      <c r="B39" s="118" t="s">
        <v>2189</v>
      </c>
      <c r="C39" s="117" t="s">
        <v>2223</v>
      </c>
      <c r="D39" s="108" t="s">
        <v>2226</v>
      </c>
      <c r="E39" s="109" t="s">
        <v>2227</v>
      </c>
    </row>
    <row r="40" spans="1:5" ht="49.5" customHeight="1" thickBot="1" x14ac:dyDescent="0.35">
      <c r="A40" s="123" t="s">
        <v>2140</v>
      </c>
      <c r="B40" s="118" t="s">
        <v>2189</v>
      </c>
      <c r="C40" s="117" t="s">
        <v>2223</v>
      </c>
      <c r="D40" s="108" t="s">
        <v>2228</v>
      </c>
      <c r="E40" s="109" t="s">
        <v>2229</v>
      </c>
    </row>
    <row r="41" spans="1:5" ht="49.5" customHeight="1" thickBot="1" x14ac:dyDescent="0.35">
      <c r="A41" s="123" t="s">
        <v>2140</v>
      </c>
      <c r="B41" s="118" t="s">
        <v>2189</v>
      </c>
      <c r="C41" s="117" t="s">
        <v>2223</v>
      </c>
      <c r="D41" s="108" t="s">
        <v>2230</v>
      </c>
      <c r="E41" s="109" t="s">
        <v>2231</v>
      </c>
    </row>
    <row r="42" spans="1:5" ht="49.5" customHeight="1" thickBot="1" x14ac:dyDescent="0.35">
      <c r="A42" s="123" t="s">
        <v>2140</v>
      </c>
      <c r="B42" s="118" t="s">
        <v>2189</v>
      </c>
      <c r="C42" s="117" t="s">
        <v>2223</v>
      </c>
      <c r="D42" s="108" t="s">
        <v>2232</v>
      </c>
      <c r="E42" s="109" t="s">
        <v>2233</v>
      </c>
    </row>
    <row r="43" spans="1:5" ht="49.5" customHeight="1" thickBot="1" x14ac:dyDescent="0.35">
      <c r="A43" s="123" t="s">
        <v>2140</v>
      </c>
      <c r="B43" s="118" t="s">
        <v>2189</v>
      </c>
      <c r="C43" s="117" t="s">
        <v>2234</v>
      </c>
      <c r="D43" s="108" t="s">
        <v>2235</v>
      </c>
      <c r="E43" s="109" t="s">
        <v>2236</v>
      </c>
    </row>
    <row r="44" spans="1:5" ht="49.5" customHeight="1" thickBot="1" x14ac:dyDescent="0.35">
      <c r="A44" s="123" t="s">
        <v>2140</v>
      </c>
      <c r="B44" s="118" t="s">
        <v>2189</v>
      </c>
      <c r="C44" s="117" t="s">
        <v>2234</v>
      </c>
      <c r="D44" s="108" t="s">
        <v>2237</v>
      </c>
      <c r="E44" s="109" t="s">
        <v>2238</v>
      </c>
    </row>
    <row r="45" spans="1:5" ht="49.5" customHeight="1" thickBot="1" x14ac:dyDescent="0.35">
      <c r="A45" s="123" t="s">
        <v>2140</v>
      </c>
      <c r="B45" s="120" t="s">
        <v>2239</v>
      </c>
      <c r="C45" s="117" t="s">
        <v>2240</v>
      </c>
      <c r="D45" s="108" t="s">
        <v>2241</v>
      </c>
      <c r="E45" s="109" t="s">
        <v>2242</v>
      </c>
    </row>
    <row r="46" spans="1:5" ht="49.5" customHeight="1" thickBot="1" x14ac:dyDescent="0.35">
      <c r="A46" s="123" t="s">
        <v>2140</v>
      </c>
      <c r="B46" s="120" t="s">
        <v>2239</v>
      </c>
      <c r="C46" s="117" t="s">
        <v>2240</v>
      </c>
      <c r="D46" s="108" t="s">
        <v>2243</v>
      </c>
      <c r="E46" s="109" t="s">
        <v>2244</v>
      </c>
    </row>
    <row r="47" spans="1:5" ht="49.5" customHeight="1" thickBot="1" x14ac:dyDescent="0.35">
      <c r="A47" s="123" t="s">
        <v>2140</v>
      </c>
      <c r="B47" s="120" t="s">
        <v>2245</v>
      </c>
      <c r="C47" s="117" t="s">
        <v>2246</v>
      </c>
      <c r="D47" s="108" t="s">
        <v>2247</v>
      </c>
      <c r="E47" s="109" t="s">
        <v>2248</v>
      </c>
    </row>
    <row r="48" spans="1:5" ht="49.5" customHeight="1" thickBot="1" x14ac:dyDescent="0.35">
      <c r="A48" s="123" t="s">
        <v>2140</v>
      </c>
      <c r="B48" s="120" t="s">
        <v>2245</v>
      </c>
      <c r="C48" s="117" t="s">
        <v>2246</v>
      </c>
      <c r="D48" s="108" t="s">
        <v>2249</v>
      </c>
      <c r="E48" s="109" t="s">
        <v>2250</v>
      </c>
    </row>
    <row r="49" spans="1:5" ht="49.5" customHeight="1" thickBot="1" x14ac:dyDescent="0.35">
      <c r="A49" s="123" t="s">
        <v>2140</v>
      </c>
      <c r="B49" s="120" t="s">
        <v>2245</v>
      </c>
      <c r="C49" s="117" t="s">
        <v>2246</v>
      </c>
      <c r="D49" s="108" t="s">
        <v>2251</v>
      </c>
      <c r="E49" s="109" t="s">
        <v>2252</v>
      </c>
    </row>
    <row r="50" spans="1:5" ht="49.5" customHeight="1" thickBot="1" x14ac:dyDescent="0.35">
      <c r="A50" s="123" t="s">
        <v>2140</v>
      </c>
      <c r="B50" s="120" t="s">
        <v>2245</v>
      </c>
      <c r="C50" s="117" t="s">
        <v>2246</v>
      </c>
      <c r="D50" s="108" t="s">
        <v>2253</v>
      </c>
      <c r="E50" s="109" t="s">
        <v>2254</v>
      </c>
    </row>
    <row r="51" spans="1:5" ht="49.5" customHeight="1" thickBot="1" x14ac:dyDescent="0.35">
      <c r="A51" s="123" t="s">
        <v>2140</v>
      </c>
      <c r="B51" s="120" t="s">
        <v>2245</v>
      </c>
      <c r="C51" s="117" t="s">
        <v>2246</v>
      </c>
      <c r="D51" s="108" t="s">
        <v>2255</v>
      </c>
      <c r="E51" s="109" t="s">
        <v>2256</v>
      </c>
    </row>
    <row r="52" spans="1:5" ht="49.5" customHeight="1" thickBot="1" x14ac:dyDescent="0.35">
      <c r="A52" s="123" t="s">
        <v>2140</v>
      </c>
      <c r="B52" s="120" t="s">
        <v>2245</v>
      </c>
      <c r="C52" s="117" t="s">
        <v>2246</v>
      </c>
      <c r="D52" s="108" t="s">
        <v>2257</v>
      </c>
      <c r="E52" s="109" t="s">
        <v>2258</v>
      </c>
    </row>
    <row r="53" spans="1:5" ht="49.5" customHeight="1" thickBot="1" x14ac:dyDescent="0.35">
      <c r="A53" s="123" t="s">
        <v>2140</v>
      </c>
      <c r="B53" s="120" t="s">
        <v>2245</v>
      </c>
      <c r="C53" s="117" t="s">
        <v>2246</v>
      </c>
      <c r="D53" s="108" t="s">
        <v>2259</v>
      </c>
      <c r="E53" s="109" t="s">
        <v>2260</v>
      </c>
    </row>
    <row r="54" spans="1:5" ht="49.5" customHeight="1" thickBot="1" x14ac:dyDescent="0.35">
      <c r="A54" s="123" t="s">
        <v>2140</v>
      </c>
      <c r="B54" s="120" t="s">
        <v>2245</v>
      </c>
      <c r="C54" s="117" t="s">
        <v>2246</v>
      </c>
      <c r="D54" s="108" t="s">
        <v>2261</v>
      </c>
      <c r="E54" s="109" t="s">
        <v>2262</v>
      </c>
    </row>
    <row r="55" spans="1:5" ht="49.5" customHeight="1" thickBot="1" x14ac:dyDescent="0.35">
      <c r="A55" s="123" t="s">
        <v>2140</v>
      </c>
      <c r="B55" s="120" t="s">
        <v>2245</v>
      </c>
      <c r="C55" s="116" t="s">
        <v>2263</v>
      </c>
      <c r="D55" s="108" t="s">
        <v>2264</v>
      </c>
      <c r="E55" s="109" t="s">
        <v>2265</v>
      </c>
    </row>
    <row r="56" spans="1:5" ht="49.5" customHeight="1" thickBot="1" x14ac:dyDescent="0.35">
      <c r="A56" s="123" t="s">
        <v>2140</v>
      </c>
      <c r="B56" s="120" t="s">
        <v>2245</v>
      </c>
      <c r="C56" s="116" t="s">
        <v>2263</v>
      </c>
      <c r="D56" s="108" t="s">
        <v>2266</v>
      </c>
      <c r="E56" s="109" t="s">
        <v>2267</v>
      </c>
    </row>
    <row r="57" spans="1:5" ht="49.5" customHeight="1" thickBot="1" x14ac:dyDescent="0.35">
      <c r="A57" s="123" t="s">
        <v>2140</v>
      </c>
      <c r="B57" s="120" t="s">
        <v>2245</v>
      </c>
      <c r="C57" s="116" t="s">
        <v>2263</v>
      </c>
      <c r="D57" s="108" t="s">
        <v>2268</v>
      </c>
      <c r="E57" s="109" t="s">
        <v>2269</v>
      </c>
    </row>
    <row r="58" spans="1:5" ht="49.5" customHeight="1" thickBot="1" x14ac:dyDescent="0.35">
      <c r="A58" s="123" t="s">
        <v>2140</v>
      </c>
      <c r="B58" s="120" t="s">
        <v>2245</v>
      </c>
      <c r="C58" s="117" t="s">
        <v>2270</v>
      </c>
      <c r="D58" s="108" t="s">
        <v>2271</v>
      </c>
      <c r="E58" s="109" t="s">
        <v>2272</v>
      </c>
    </row>
    <row r="59" spans="1:5" ht="49.5" customHeight="1" thickBot="1" x14ac:dyDescent="0.35">
      <c r="A59" s="123" t="s">
        <v>2140</v>
      </c>
      <c r="B59" s="120" t="s">
        <v>2245</v>
      </c>
      <c r="C59" s="117" t="s">
        <v>2270</v>
      </c>
      <c r="D59" s="108" t="s">
        <v>2273</v>
      </c>
      <c r="E59" s="109" t="s">
        <v>2274</v>
      </c>
    </row>
    <row r="60" spans="1:5" ht="49.5" customHeight="1" thickBot="1" x14ac:dyDescent="0.35">
      <c r="A60" s="123" t="s">
        <v>2140</v>
      </c>
      <c r="B60" s="120" t="s">
        <v>2245</v>
      </c>
      <c r="C60" s="117" t="s">
        <v>2270</v>
      </c>
      <c r="D60" s="108" t="s">
        <v>2275</v>
      </c>
      <c r="E60" s="109" t="s">
        <v>2276</v>
      </c>
    </row>
    <row r="61" spans="1:5" ht="49.5" customHeight="1" thickBot="1" x14ac:dyDescent="0.35">
      <c r="A61" s="123" t="s">
        <v>2140</v>
      </c>
      <c r="B61" s="120" t="s">
        <v>2277</v>
      </c>
      <c r="C61" s="117" t="s">
        <v>2278</v>
      </c>
      <c r="D61" s="108" t="s">
        <v>2279</v>
      </c>
      <c r="E61" s="109" t="s">
        <v>2280</v>
      </c>
    </row>
    <row r="62" spans="1:5" ht="49.5" customHeight="1" thickBot="1" x14ac:dyDescent="0.35">
      <c r="A62" s="123" t="s">
        <v>2140</v>
      </c>
      <c r="B62" s="120" t="s">
        <v>2277</v>
      </c>
      <c r="C62" s="117" t="s">
        <v>2278</v>
      </c>
      <c r="D62" s="108" t="s">
        <v>2281</v>
      </c>
      <c r="E62" s="109" t="s">
        <v>2282</v>
      </c>
    </row>
    <row r="63" spans="1:5" ht="49.5" customHeight="1" thickBot="1" x14ac:dyDescent="0.35">
      <c r="A63" s="123" t="s">
        <v>2140</v>
      </c>
      <c r="B63" s="120" t="s">
        <v>2277</v>
      </c>
      <c r="C63" s="117" t="s">
        <v>2278</v>
      </c>
      <c r="D63" s="108" t="s">
        <v>2283</v>
      </c>
      <c r="E63" s="109" t="s">
        <v>2284</v>
      </c>
    </row>
    <row r="64" spans="1:5" ht="49.5" customHeight="1" thickBot="1" x14ac:dyDescent="0.35">
      <c r="A64" s="123" t="s">
        <v>2610</v>
      </c>
      <c r="B64" s="120" t="s">
        <v>2285</v>
      </c>
      <c r="C64" s="117" t="s">
        <v>2286</v>
      </c>
      <c r="D64" s="108" t="s">
        <v>2287</v>
      </c>
      <c r="E64" s="109" t="s">
        <v>2288</v>
      </c>
    </row>
    <row r="65" spans="1:5" ht="49.5" customHeight="1" thickBot="1" x14ac:dyDescent="0.35">
      <c r="A65" s="123" t="s">
        <v>2610</v>
      </c>
      <c r="B65" s="120" t="s">
        <v>2285</v>
      </c>
      <c r="C65" s="117" t="s">
        <v>2286</v>
      </c>
      <c r="D65" s="108" t="s">
        <v>2289</v>
      </c>
      <c r="E65" s="109" t="s">
        <v>2290</v>
      </c>
    </row>
    <row r="66" spans="1:5" ht="49.5" customHeight="1" thickBot="1" x14ac:dyDescent="0.35">
      <c r="A66" s="123" t="s">
        <v>2610</v>
      </c>
      <c r="B66" s="120" t="s">
        <v>2285</v>
      </c>
      <c r="C66" s="117" t="s">
        <v>2286</v>
      </c>
      <c r="D66" s="116" t="s">
        <v>2291</v>
      </c>
      <c r="E66" s="119" t="s">
        <v>2292</v>
      </c>
    </row>
    <row r="67" spans="1:5" ht="49.5" customHeight="1" thickBot="1" x14ac:dyDescent="0.35">
      <c r="A67" s="123" t="s">
        <v>2610</v>
      </c>
      <c r="B67" s="120" t="s">
        <v>2285</v>
      </c>
      <c r="C67" s="117" t="s">
        <v>2293</v>
      </c>
      <c r="D67" s="108" t="s">
        <v>2294</v>
      </c>
      <c r="E67" s="109" t="s">
        <v>2295</v>
      </c>
    </row>
    <row r="68" spans="1:5" ht="49.5" customHeight="1" thickBot="1" x14ac:dyDescent="0.35">
      <c r="A68" s="123" t="s">
        <v>2610</v>
      </c>
      <c r="B68" s="120" t="s">
        <v>2285</v>
      </c>
      <c r="C68" s="117" t="s">
        <v>2293</v>
      </c>
      <c r="D68" s="108" t="s">
        <v>2296</v>
      </c>
      <c r="E68" s="109" t="s">
        <v>2297</v>
      </c>
    </row>
    <row r="69" spans="1:5" ht="49.5" customHeight="1" thickBot="1" x14ac:dyDescent="0.35">
      <c r="A69" s="123" t="s">
        <v>2610</v>
      </c>
      <c r="B69" s="120" t="s">
        <v>2285</v>
      </c>
      <c r="C69" s="117" t="s">
        <v>2298</v>
      </c>
      <c r="D69" s="108" t="s">
        <v>2299</v>
      </c>
      <c r="E69" s="109" t="s">
        <v>2300</v>
      </c>
    </row>
    <row r="70" spans="1:5" ht="49.5" customHeight="1" thickBot="1" x14ac:dyDescent="0.35">
      <c r="A70" s="123" t="s">
        <v>2610</v>
      </c>
      <c r="B70" s="120" t="s">
        <v>2285</v>
      </c>
      <c r="C70" s="117" t="s">
        <v>2298</v>
      </c>
      <c r="D70" s="108" t="s">
        <v>2301</v>
      </c>
      <c r="E70" s="109" t="s">
        <v>2302</v>
      </c>
    </row>
    <row r="71" spans="1:5" ht="49.5" customHeight="1" thickBot="1" x14ac:dyDescent="0.35">
      <c r="A71" s="123" t="s">
        <v>2610</v>
      </c>
      <c r="B71" s="120" t="s">
        <v>2285</v>
      </c>
      <c r="C71" s="117" t="s">
        <v>2303</v>
      </c>
      <c r="D71" s="108" t="s">
        <v>2304</v>
      </c>
      <c r="E71" s="109" t="s">
        <v>2305</v>
      </c>
    </row>
    <row r="72" spans="1:5" ht="49.5" customHeight="1" thickBot="1" x14ac:dyDescent="0.35">
      <c r="A72" s="123" t="s">
        <v>2610</v>
      </c>
      <c r="B72" s="120" t="s">
        <v>2285</v>
      </c>
      <c r="C72" s="117" t="s">
        <v>2303</v>
      </c>
      <c r="D72" s="108" t="s">
        <v>2306</v>
      </c>
      <c r="E72" s="109" t="s">
        <v>2307</v>
      </c>
    </row>
    <row r="73" spans="1:5" ht="49.5" customHeight="1" thickBot="1" x14ac:dyDescent="0.35">
      <c r="A73" s="123" t="s">
        <v>2610</v>
      </c>
      <c r="B73" s="120" t="s">
        <v>2285</v>
      </c>
      <c r="C73" s="117" t="s">
        <v>2303</v>
      </c>
      <c r="D73" s="108" t="s">
        <v>2308</v>
      </c>
      <c r="E73" s="109" t="s">
        <v>2309</v>
      </c>
    </row>
    <row r="74" spans="1:5" ht="49.5" customHeight="1" thickBot="1" x14ac:dyDescent="0.35">
      <c r="A74" s="123" t="s">
        <v>2610</v>
      </c>
      <c r="B74" s="120" t="s">
        <v>2310</v>
      </c>
      <c r="C74" s="117" t="s">
        <v>2311</v>
      </c>
      <c r="D74" s="108" t="s">
        <v>2312</v>
      </c>
      <c r="E74" s="109" t="s">
        <v>2313</v>
      </c>
    </row>
    <row r="75" spans="1:5" ht="49.5" customHeight="1" thickBot="1" x14ac:dyDescent="0.35">
      <c r="A75" s="123" t="s">
        <v>2610</v>
      </c>
      <c r="B75" s="120" t="s">
        <v>2310</v>
      </c>
      <c r="C75" s="117" t="s">
        <v>2311</v>
      </c>
      <c r="D75" s="108" t="s">
        <v>2314</v>
      </c>
      <c r="E75" s="109" t="s">
        <v>2315</v>
      </c>
    </row>
    <row r="76" spans="1:5" ht="49.5" customHeight="1" thickBot="1" x14ac:dyDescent="0.35">
      <c r="A76" s="123" t="s">
        <v>2610</v>
      </c>
      <c r="B76" s="120" t="s">
        <v>2310</v>
      </c>
      <c r="C76" s="117" t="s">
        <v>2311</v>
      </c>
      <c r="D76" s="108" t="s">
        <v>2316</v>
      </c>
      <c r="E76" s="109" t="s">
        <v>2317</v>
      </c>
    </row>
    <row r="77" spans="1:5" ht="49.5" customHeight="1" thickBot="1" x14ac:dyDescent="0.35">
      <c r="A77" s="123" t="s">
        <v>2610</v>
      </c>
      <c r="B77" s="120" t="s">
        <v>2318</v>
      </c>
      <c r="C77" s="117" t="s">
        <v>2319</v>
      </c>
      <c r="D77" s="108" t="s">
        <v>2320</v>
      </c>
      <c r="E77" s="109" t="s">
        <v>2321</v>
      </c>
    </row>
    <row r="78" spans="1:5" ht="49.5" customHeight="1" thickBot="1" x14ac:dyDescent="0.35">
      <c r="A78" s="123" t="s">
        <v>2610</v>
      </c>
      <c r="B78" s="120" t="s">
        <v>2318</v>
      </c>
      <c r="C78" s="117" t="s">
        <v>2319</v>
      </c>
      <c r="D78" s="108" t="s">
        <v>2322</v>
      </c>
      <c r="E78" s="109" t="s">
        <v>2323</v>
      </c>
    </row>
    <row r="79" spans="1:5" ht="49.5" customHeight="1" thickBot="1" x14ac:dyDescent="0.35">
      <c r="A79" s="123" t="s">
        <v>2610</v>
      </c>
      <c r="B79" s="120" t="s">
        <v>2318</v>
      </c>
      <c r="C79" s="117" t="s">
        <v>2319</v>
      </c>
      <c r="D79" s="108" t="s">
        <v>2324</v>
      </c>
      <c r="E79" s="109" t="s">
        <v>2325</v>
      </c>
    </row>
    <row r="80" spans="1:5" ht="49.5" customHeight="1" thickBot="1" x14ac:dyDescent="0.35">
      <c r="A80" s="123" t="s">
        <v>2610</v>
      </c>
      <c r="B80" s="120" t="s">
        <v>2318</v>
      </c>
      <c r="C80" s="117" t="s">
        <v>2326</v>
      </c>
      <c r="D80" s="108" t="s">
        <v>2327</v>
      </c>
      <c r="E80" s="109" t="s">
        <v>2328</v>
      </c>
    </row>
    <row r="81" spans="1:5" ht="49.5" customHeight="1" thickBot="1" x14ac:dyDescent="0.35">
      <c r="A81" s="123" t="s">
        <v>2610</v>
      </c>
      <c r="B81" s="120" t="s">
        <v>2318</v>
      </c>
      <c r="C81" s="117" t="s">
        <v>2326</v>
      </c>
      <c r="D81" s="108" t="s">
        <v>2329</v>
      </c>
      <c r="E81" s="109" t="s">
        <v>2330</v>
      </c>
    </row>
    <row r="82" spans="1:5" ht="49.5" customHeight="1" thickBot="1" x14ac:dyDescent="0.35">
      <c r="A82" s="123" t="s">
        <v>2610</v>
      </c>
      <c r="B82" s="111" t="s">
        <v>2331</v>
      </c>
      <c r="C82" s="108" t="s">
        <v>2332</v>
      </c>
      <c r="D82" s="108" t="s">
        <v>2333</v>
      </c>
      <c r="E82" s="109" t="s">
        <v>2334</v>
      </c>
    </row>
    <row r="83" spans="1:5" ht="49.5" customHeight="1" thickBot="1" x14ac:dyDescent="0.35">
      <c r="A83" s="121" t="s">
        <v>2335</v>
      </c>
      <c r="B83" s="118" t="s">
        <v>2336</v>
      </c>
      <c r="C83" s="116" t="s">
        <v>2337</v>
      </c>
      <c r="D83" s="108" t="s">
        <v>2338</v>
      </c>
      <c r="E83" s="109" t="s">
        <v>2339</v>
      </c>
    </row>
    <row r="84" spans="1:5" ht="49.5" customHeight="1" thickBot="1" x14ac:dyDescent="0.35">
      <c r="A84" s="121" t="s">
        <v>2335</v>
      </c>
      <c r="B84" s="118" t="s">
        <v>2336</v>
      </c>
      <c r="C84" s="116" t="s">
        <v>2337</v>
      </c>
      <c r="D84" s="108" t="s">
        <v>2340</v>
      </c>
      <c r="E84" s="109" t="s">
        <v>2341</v>
      </c>
    </row>
    <row r="85" spans="1:5" ht="49.5" customHeight="1" thickBot="1" x14ac:dyDescent="0.35">
      <c r="A85" s="121" t="s">
        <v>2335</v>
      </c>
      <c r="B85" s="120" t="s">
        <v>2342</v>
      </c>
      <c r="C85" s="116" t="s">
        <v>2343</v>
      </c>
      <c r="D85" s="108" t="s">
        <v>2344</v>
      </c>
      <c r="E85" s="109" t="s">
        <v>2345</v>
      </c>
    </row>
    <row r="86" spans="1:5" ht="49.5" customHeight="1" thickBot="1" x14ac:dyDescent="0.35">
      <c r="A86" s="121" t="s">
        <v>2335</v>
      </c>
      <c r="B86" s="120" t="s">
        <v>2342</v>
      </c>
      <c r="C86" s="116" t="s">
        <v>2343</v>
      </c>
      <c r="D86" s="108" t="s">
        <v>2346</v>
      </c>
      <c r="E86" s="109" t="s">
        <v>2347</v>
      </c>
    </row>
    <row r="87" spans="1:5" ht="49.5" customHeight="1" thickBot="1" x14ac:dyDescent="0.35">
      <c r="A87" s="121" t="s">
        <v>2335</v>
      </c>
      <c r="B87" s="120" t="s">
        <v>2342</v>
      </c>
      <c r="C87" s="116" t="s">
        <v>2343</v>
      </c>
      <c r="D87" s="108" t="s">
        <v>2348</v>
      </c>
      <c r="E87" s="109" t="s">
        <v>2349</v>
      </c>
    </row>
    <row r="88" spans="1:5" ht="49.5" customHeight="1" thickBot="1" x14ac:dyDescent="0.35">
      <c r="A88" s="121" t="s">
        <v>2335</v>
      </c>
      <c r="B88" s="120" t="s">
        <v>2342</v>
      </c>
      <c r="C88" s="116" t="s">
        <v>2343</v>
      </c>
      <c r="D88" s="108" t="s">
        <v>2350</v>
      </c>
      <c r="E88" s="109" t="s">
        <v>2351</v>
      </c>
    </row>
    <row r="89" spans="1:5" ht="49.5" customHeight="1" thickBot="1" x14ac:dyDescent="0.35">
      <c r="A89" s="121" t="s">
        <v>2335</v>
      </c>
      <c r="B89" s="120" t="s">
        <v>2342</v>
      </c>
      <c r="C89" s="116" t="s">
        <v>2343</v>
      </c>
      <c r="D89" s="108" t="s">
        <v>2352</v>
      </c>
      <c r="E89" s="109" t="s">
        <v>2353</v>
      </c>
    </row>
    <row r="90" spans="1:5" ht="49.5" customHeight="1" thickBot="1" x14ac:dyDescent="0.35">
      <c r="A90" s="121" t="s">
        <v>2335</v>
      </c>
      <c r="B90" s="120" t="s">
        <v>2342</v>
      </c>
      <c r="C90" s="116" t="s">
        <v>2343</v>
      </c>
      <c r="D90" s="108" t="s">
        <v>2354</v>
      </c>
      <c r="E90" s="109" t="s">
        <v>2355</v>
      </c>
    </row>
    <row r="91" spans="1:5" ht="49.5" customHeight="1" thickBot="1" x14ac:dyDescent="0.35">
      <c r="A91" s="121" t="s">
        <v>2335</v>
      </c>
      <c r="B91" s="120" t="s">
        <v>2342</v>
      </c>
      <c r="C91" s="116" t="s">
        <v>2343</v>
      </c>
      <c r="D91" s="108" t="s">
        <v>2356</v>
      </c>
      <c r="E91" s="109" t="s">
        <v>2357</v>
      </c>
    </row>
    <row r="92" spans="1:5" ht="49.5" customHeight="1" thickBot="1" x14ac:dyDescent="0.35">
      <c r="A92" s="121" t="s">
        <v>2335</v>
      </c>
      <c r="B92" s="120" t="s">
        <v>2342</v>
      </c>
      <c r="C92" s="116" t="s">
        <v>2343</v>
      </c>
      <c r="D92" s="108" t="s">
        <v>2358</v>
      </c>
      <c r="E92" s="109" t="s">
        <v>2359</v>
      </c>
    </row>
    <row r="93" spans="1:5" ht="49.5" customHeight="1" thickBot="1" x14ac:dyDescent="0.35">
      <c r="A93" s="121" t="s">
        <v>2335</v>
      </c>
      <c r="B93" s="120" t="s">
        <v>2342</v>
      </c>
      <c r="C93" s="116" t="s">
        <v>2343</v>
      </c>
      <c r="D93" s="108" t="s">
        <v>2360</v>
      </c>
      <c r="E93" s="109" t="s">
        <v>2361</v>
      </c>
    </row>
    <row r="94" spans="1:5" ht="49.5" customHeight="1" thickBot="1" x14ac:dyDescent="0.35">
      <c r="A94" s="121" t="s">
        <v>2335</v>
      </c>
      <c r="B94" s="120" t="s">
        <v>2342</v>
      </c>
      <c r="C94" s="116" t="s">
        <v>2362</v>
      </c>
      <c r="D94" s="108" t="s">
        <v>2363</v>
      </c>
      <c r="E94" s="109" t="s">
        <v>2364</v>
      </c>
    </row>
    <row r="95" spans="1:5" ht="49.5" customHeight="1" thickBot="1" x14ac:dyDescent="0.35">
      <c r="A95" s="121" t="s">
        <v>2335</v>
      </c>
      <c r="B95" s="120" t="s">
        <v>2342</v>
      </c>
      <c r="C95" s="116" t="s">
        <v>2362</v>
      </c>
      <c r="D95" s="108" t="s">
        <v>2365</v>
      </c>
      <c r="E95" s="109" t="s">
        <v>2366</v>
      </c>
    </row>
    <row r="96" spans="1:5" ht="49.5" customHeight="1" thickBot="1" x14ac:dyDescent="0.35">
      <c r="A96" s="121" t="s">
        <v>2335</v>
      </c>
      <c r="B96" s="120" t="s">
        <v>2342</v>
      </c>
      <c r="C96" s="116" t="s">
        <v>2362</v>
      </c>
      <c r="D96" s="116" t="s">
        <v>2367</v>
      </c>
      <c r="E96" s="110" t="s">
        <v>2611</v>
      </c>
    </row>
    <row r="97" spans="1:5" ht="49.5" customHeight="1" thickBot="1" x14ac:dyDescent="0.35">
      <c r="A97" s="121" t="s">
        <v>2335</v>
      </c>
      <c r="B97" s="120" t="s">
        <v>2342</v>
      </c>
      <c r="C97" s="116" t="s">
        <v>2362</v>
      </c>
      <c r="D97" s="108" t="s">
        <v>2368</v>
      </c>
      <c r="E97" s="109" t="s">
        <v>2369</v>
      </c>
    </row>
    <row r="98" spans="1:5" ht="49.5" customHeight="1" thickBot="1" x14ac:dyDescent="0.35">
      <c r="A98" s="121" t="s">
        <v>2335</v>
      </c>
      <c r="B98" s="120" t="s">
        <v>2342</v>
      </c>
      <c r="C98" s="116" t="s">
        <v>2362</v>
      </c>
      <c r="D98" s="108" t="s">
        <v>2370</v>
      </c>
      <c r="E98" s="109" t="s">
        <v>2371</v>
      </c>
    </row>
    <row r="99" spans="1:5" ht="49.5" customHeight="1" thickBot="1" x14ac:dyDescent="0.35">
      <c r="A99" s="121" t="s">
        <v>2335</v>
      </c>
      <c r="B99" s="120" t="s">
        <v>2342</v>
      </c>
      <c r="C99" s="116" t="s">
        <v>2362</v>
      </c>
      <c r="D99" s="108" t="s">
        <v>2372</v>
      </c>
      <c r="E99" s="109" t="s">
        <v>2373</v>
      </c>
    </row>
    <row r="100" spans="1:5" ht="49.5" customHeight="1" thickBot="1" x14ac:dyDescent="0.35">
      <c r="A100" s="121" t="s">
        <v>2335</v>
      </c>
      <c r="B100" s="120" t="s">
        <v>2342</v>
      </c>
      <c r="C100" s="116" t="s">
        <v>2362</v>
      </c>
      <c r="D100" s="108" t="s">
        <v>2374</v>
      </c>
      <c r="E100" s="109" t="s">
        <v>2375</v>
      </c>
    </row>
    <row r="101" spans="1:5" ht="49.5" customHeight="1" thickBot="1" x14ac:dyDescent="0.35">
      <c r="A101" s="121" t="s">
        <v>2335</v>
      </c>
      <c r="B101" s="120" t="s">
        <v>2342</v>
      </c>
      <c r="C101" s="116" t="s">
        <v>2362</v>
      </c>
      <c r="D101" s="108" t="s">
        <v>2376</v>
      </c>
      <c r="E101" s="109" t="s">
        <v>2377</v>
      </c>
    </row>
    <row r="102" spans="1:5" ht="49.5" customHeight="1" thickBot="1" x14ac:dyDescent="0.35">
      <c r="A102" s="121" t="s">
        <v>2335</v>
      </c>
      <c r="B102" s="120" t="s">
        <v>2342</v>
      </c>
      <c r="C102" s="116" t="s">
        <v>2362</v>
      </c>
      <c r="D102" s="108" t="s">
        <v>2378</v>
      </c>
      <c r="E102" s="109" t="s">
        <v>2379</v>
      </c>
    </row>
    <row r="103" spans="1:5" ht="49.5" customHeight="1" thickBot="1" x14ac:dyDescent="0.35">
      <c r="A103" s="121" t="s">
        <v>2335</v>
      </c>
      <c r="B103" s="120" t="s">
        <v>2342</v>
      </c>
      <c r="C103" s="117" t="s">
        <v>2380</v>
      </c>
      <c r="D103" s="108" t="s">
        <v>2381</v>
      </c>
      <c r="E103" s="109" t="s">
        <v>2382</v>
      </c>
    </row>
    <row r="104" spans="1:5" ht="49.5" customHeight="1" thickBot="1" x14ac:dyDescent="0.35">
      <c r="A104" s="121" t="s">
        <v>2335</v>
      </c>
      <c r="B104" s="120" t="s">
        <v>2342</v>
      </c>
      <c r="C104" s="117" t="s">
        <v>2380</v>
      </c>
      <c r="D104" s="108" t="s">
        <v>2383</v>
      </c>
      <c r="E104" s="109" t="s">
        <v>2384</v>
      </c>
    </row>
    <row r="105" spans="1:5" ht="49.5" customHeight="1" thickBot="1" x14ac:dyDescent="0.35">
      <c r="A105" s="121" t="s">
        <v>2335</v>
      </c>
      <c r="B105" s="120" t="s">
        <v>2342</v>
      </c>
      <c r="C105" s="117" t="s">
        <v>2380</v>
      </c>
      <c r="D105" s="108" t="s">
        <v>2385</v>
      </c>
      <c r="E105" s="109" t="s">
        <v>2386</v>
      </c>
    </row>
    <row r="106" spans="1:5" ht="49.5" customHeight="1" thickBot="1" x14ac:dyDescent="0.35">
      <c r="A106" s="121" t="s">
        <v>2335</v>
      </c>
      <c r="B106" s="120" t="s">
        <v>2342</v>
      </c>
      <c r="C106" s="117" t="s">
        <v>2380</v>
      </c>
      <c r="D106" s="108" t="s">
        <v>2387</v>
      </c>
      <c r="E106" s="109" t="s">
        <v>2388</v>
      </c>
    </row>
    <row r="107" spans="1:5" ht="49.5" customHeight="1" thickBot="1" x14ac:dyDescent="0.35">
      <c r="A107" s="121" t="s">
        <v>2335</v>
      </c>
      <c r="B107" s="120" t="s">
        <v>2342</v>
      </c>
      <c r="C107" s="117" t="s">
        <v>2380</v>
      </c>
      <c r="D107" s="108" t="s">
        <v>2389</v>
      </c>
      <c r="E107" s="109" t="s">
        <v>2390</v>
      </c>
    </row>
    <row r="108" spans="1:5" ht="49.5" customHeight="1" thickBot="1" x14ac:dyDescent="0.35">
      <c r="A108" s="121" t="s">
        <v>2335</v>
      </c>
      <c r="B108" s="120" t="s">
        <v>2342</v>
      </c>
      <c r="C108" s="117" t="s">
        <v>2380</v>
      </c>
      <c r="D108" s="108" t="s">
        <v>2391</v>
      </c>
      <c r="E108" s="109" t="s">
        <v>2392</v>
      </c>
    </row>
    <row r="109" spans="1:5" ht="49.5" customHeight="1" thickBot="1" x14ac:dyDescent="0.35">
      <c r="A109" s="122" t="s">
        <v>2393</v>
      </c>
      <c r="B109" s="118" t="s">
        <v>2394</v>
      </c>
      <c r="C109" s="116" t="s">
        <v>2395</v>
      </c>
      <c r="D109" s="116" t="s">
        <v>2396</v>
      </c>
      <c r="E109" s="110" t="s">
        <v>2612</v>
      </c>
    </row>
    <row r="110" spans="1:5" ht="49.5" customHeight="1" thickBot="1" x14ac:dyDescent="0.35">
      <c r="A110" s="122" t="s">
        <v>2393</v>
      </c>
      <c r="B110" s="118" t="s">
        <v>2394</v>
      </c>
      <c r="C110" s="116" t="s">
        <v>2395</v>
      </c>
      <c r="D110" s="116" t="s">
        <v>2397</v>
      </c>
      <c r="E110" s="110" t="s">
        <v>2613</v>
      </c>
    </row>
    <row r="111" spans="1:5" ht="49.5" customHeight="1" thickBot="1" x14ac:dyDescent="0.35">
      <c r="A111" s="122" t="s">
        <v>2393</v>
      </c>
      <c r="B111" s="118" t="s">
        <v>2394</v>
      </c>
      <c r="C111" s="116" t="s">
        <v>2395</v>
      </c>
      <c r="D111" s="116" t="s">
        <v>2398</v>
      </c>
      <c r="E111" s="112" t="s">
        <v>2614</v>
      </c>
    </row>
    <row r="112" spans="1:5" ht="49.5" customHeight="1" thickBot="1" x14ac:dyDescent="0.35">
      <c r="A112" s="122" t="s">
        <v>2393</v>
      </c>
      <c r="B112" s="118" t="s">
        <v>2394</v>
      </c>
      <c r="C112" s="116" t="s">
        <v>2395</v>
      </c>
      <c r="D112" s="108" t="s">
        <v>2399</v>
      </c>
      <c r="E112" s="113" t="s">
        <v>2400</v>
      </c>
    </row>
    <row r="113" spans="1:5" ht="49.5" customHeight="1" thickBot="1" x14ac:dyDescent="0.35">
      <c r="A113" s="122" t="s">
        <v>2393</v>
      </c>
      <c r="B113" s="118" t="s">
        <v>2394</v>
      </c>
      <c r="C113" s="116" t="s">
        <v>2395</v>
      </c>
      <c r="D113" s="108" t="s">
        <v>2401</v>
      </c>
      <c r="E113" s="113" t="s">
        <v>2402</v>
      </c>
    </row>
    <row r="114" spans="1:5" ht="49.5" customHeight="1" thickBot="1" x14ac:dyDescent="0.35">
      <c r="A114" s="122" t="s">
        <v>2393</v>
      </c>
      <c r="B114" s="118" t="s">
        <v>2394</v>
      </c>
      <c r="C114" s="116" t="s">
        <v>2395</v>
      </c>
      <c r="D114" s="108" t="s">
        <v>2403</v>
      </c>
      <c r="E114" s="109" t="s">
        <v>2404</v>
      </c>
    </row>
    <row r="115" spans="1:5" ht="49.5" customHeight="1" thickBot="1" x14ac:dyDescent="0.35">
      <c r="A115" s="122" t="s">
        <v>2393</v>
      </c>
      <c r="B115" s="118" t="s">
        <v>2394</v>
      </c>
      <c r="C115" s="117" t="s">
        <v>2405</v>
      </c>
      <c r="D115" s="116" t="s">
        <v>2406</v>
      </c>
      <c r="E115" s="112" t="s">
        <v>2615</v>
      </c>
    </row>
    <row r="116" spans="1:5" ht="49.5" customHeight="1" thickBot="1" x14ac:dyDescent="0.35">
      <c r="A116" s="122" t="s">
        <v>2393</v>
      </c>
      <c r="B116" s="118" t="s">
        <v>2394</v>
      </c>
      <c r="C116" s="116" t="s">
        <v>2407</v>
      </c>
      <c r="D116" s="116" t="s">
        <v>2408</v>
      </c>
      <c r="E116" s="112" t="s">
        <v>2616</v>
      </c>
    </row>
    <row r="117" spans="1:5" ht="49.5" customHeight="1" thickBot="1" x14ac:dyDescent="0.35">
      <c r="A117" s="122" t="s">
        <v>2393</v>
      </c>
      <c r="B117" s="118" t="s">
        <v>2394</v>
      </c>
      <c r="C117" s="116" t="s">
        <v>2407</v>
      </c>
      <c r="D117" s="116" t="s">
        <v>2409</v>
      </c>
      <c r="E117" s="112" t="s">
        <v>2617</v>
      </c>
    </row>
    <row r="118" spans="1:5" ht="49.5" customHeight="1" thickBot="1" x14ac:dyDescent="0.35">
      <c r="A118" s="122" t="s">
        <v>2393</v>
      </c>
      <c r="B118" s="118" t="s">
        <v>2394</v>
      </c>
      <c r="C118" s="116" t="s">
        <v>2407</v>
      </c>
      <c r="D118" s="116" t="s">
        <v>2410</v>
      </c>
      <c r="E118" s="112" t="s">
        <v>2618</v>
      </c>
    </row>
    <row r="119" spans="1:5" ht="49.5" customHeight="1" thickBot="1" x14ac:dyDescent="0.35">
      <c r="A119" s="122" t="s">
        <v>2393</v>
      </c>
      <c r="B119" s="120" t="s">
        <v>2411</v>
      </c>
      <c r="C119" s="117" t="s">
        <v>2412</v>
      </c>
      <c r="D119" s="116" t="s">
        <v>2413</v>
      </c>
      <c r="E119" s="110" t="s">
        <v>2619</v>
      </c>
    </row>
    <row r="120" spans="1:5" ht="49.5" customHeight="1" thickBot="1" x14ac:dyDescent="0.35">
      <c r="A120" s="122" t="s">
        <v>2393</v>
      </c>
      <c r="B120" s="120" t="s">
        <v>2411</v>
      </c>
      <c r="C120" s="117" t="s">
        <v>2412</v>
      </c>
      <c r="D120" s="108" t="s">
        <v>2414</v>
      </c>
      <c r="E120" s="109" t="s">
        <v>2415</v>
      </c>
    </row>
    <row r="121" spans="1:5" ht="49.5" customHeight="1" thickBot="1" x14ac:dyDescent="0.35">
      <c r="A121" s="122" t="s">
        <v>2393</v>
      </c>
      <c r="B121" s="120" t="s">
        <v>2411</v>
      </c>
      <c r="C121" s="117" t="s">
        <v>2412</v>
      </c>
      <c r="D121" s="116" t="s">
        <v>2416</v>
      </c>
      <c r="E121" s="110" t="s">
        <v>2620</v>
      </c>
    </row>
    <row r="122" spans="1:5" ht="49.5" customHeight="1" thickBot="1" x14ac:dyDescent="0.35">
      <c r="A122" s="122" t="s">
        <v>2393</v>
      </c>
      <c r="B122" s="120" t="s">
        <v>2411</v>
      </c>
      <c r="C122" s="117" t="s">
        <v>2412</v>
      </c>
      <c r="D122" s="108" t="s">
        <v>2417</v>
      </c>
      <c r="E122" s="109" t="s">
        <v>2418</v>
      </c>
    </row>
    <row r="123" spans="1:5" ht="49.5" customHeight="1" thickBot="1" x14ac:dyDescent="0.35">
      <c r="A123" s="122" t="s">
        <v>2393</v>
      </c>
      <c r="B123" s="120" t="s">
        <v>2411</v>
      </c>
      <c r="C123" s="117" t="s">
        <v>2412</v>
      </c>
      <c r="D123" s="116" t="s">
        <v>2419</v>
      </c>
      <c r="E123" s="110" t="s">
        <v>2621</v>
      </c>
    </row>
    <row r="124" spans="1:5" ht="49.5" customHeight="1" thickBot="1" x14ac:dyDescent="0.35">
      <c r="A124" s="122" t="s">
        <v>2393</v>
      </c>
      <c r="B124" s="120" t="s">
        <v>2411</v>
      </c>
      <c r="C124" s="117" t="s">
        <v>2412</v>
      </c>
      <c r="D124" s="108" t="s">
        <v>2420</v>
      </c>
      <c r="E124" s="109" t="s">
        <v>2421</v>
      </c>
    </row>
    <row r="125" spans="1:5" ht="49.5" customHeight="1" thickBot="1" x14ac:dyDescent="0.35">
      <c r="A125" s="122" t="s">
        <v>2393</v>
      </c>
      <c r="B125" s="120" t="s">
        <v>2411</v>
      </c>
      <c r="C125" s="117" t="s">
        <v>2412</v>
      </c>
      <c r="D125" s="116" t="s">
        <v>2422</v>
      </c>
      <c r="E125" s="110" t="s">
        <v>2622</v>
      </c>
    </row>
    <row r="126" spans="1:5" ht="49.5" customHeight="1" thickBot="1" x14ac:dyDescent="0.35">
      <c r="A126" s="122" t="s">
        <v>2393</v>
      </c>
      <c r="B126" s="120" t="s">
        <v>2411</v>
      </c>
      <c r="C126" s="117" t="s">
        <v>2412</v>
      </c>
      <c r="D126" s="116" t="s">
        <v>2423</v>
      </c>
      <c r="E126" s="110" t="s">
        <v>2623</v>
      </c>
    </row>
    <row r="127" spans="1:5" ht="49.5" customHeight="1" thickBot="1" x14ac:dyDescent="0.35">
      <c r="A127" s="122" t="s">
        <v>2393</v>
      </c>
      <c r="B127" s="120" t="s">
        <v>2411</v>
      </c>
      <c r="C127" s="117" t="s">
        <v>2412</v>
      </c>
      <c r="D127" s="116" t="s">
        <v>2424</v>
      </c>
      <c r="E127" s="110" t="s">
        <v>2624</v>
      </c>
    </row>
    <row r="128" spans="1:5" ht="49.5" customHeight="1" thickBot="1" x14ac:dyDescent="0.35">
      <c r="A128" s="122" t="s">
        <v>2393</v>
      </c>
      <c r="B128" s="120" t="s">
        <v>2411</v>
      </c>
      <c r="C128" s="117" t="s">
        <v>2412</v>
      </c>
      <c r="D128" s="116" t="s">
        <v>2425</v>
      </c>
      <c r="E128" s="110" t="s">
        <v>2625</v>
      </c>
    </row>
    <row r="129" spans="1:5" ht="49.5" customHeight="1" thickBot="1" x14ac:dyDescent="0.35">
      <c r="A129" s="122" t="s">
        <v>2393</v>
      </c>
      <c r="B129" s="120" t="s">
        <v>2411</v>
      </c>
      <c r="C129" s="117" t="s">
        <v>2412</v>
      </c>
      <c r="D129" s="108" t="s">
        <v>2426</v>
      </c>
      <c r="E129" s="109" t="s">
        <v>2427</v>
      </c>
    </row>
    <row r="130" spans="1:5" ht="49.5" customHeight="1" thickBot="1" x14ac:dyDescent="0.35">
      <c r="A130" s="122" t="s">
        <v>2393</v>
      </c>
      <c r="B130" s="120" t="s">
        <v>2411</v>
      </c>
      <c r="C130" s="117" t="s">
        <v>2412</v>
      </c>
      <c r="D130" s="108" t="s">
        <v>2428</v>
      </c>
      <c r="E130" s="109" t="s">
        <v>2429</v>
      </c>
    </row>
    <row r="131" spans="1:5" ht="49.5" customHeight="1" thickBot="1" x14ac:dyDescent="0.35">
      <c r="A131" s="122" t="s">
        <v>2393</v>
      </c>
      <c r="B131" s="120" t="s">
        <v>2411</v>
      </c>
      <c r="C131" s="117" t="s">
        <v>2412</v>
      </c>
      <c r="D131" s="108" t="s">
        <v>2430</v>
      </c>
      <c r="E131" s="109" t="s">
        <v>2431</v>
      </c>
    </row>
    <row r="132" spans="1:5" ht="49.5" customHeight="1" thickBot="1" x14ac:dyDescent="0.35">
      <c r="A132" s="122" t="s">
        <v>2393</v>
      </c>
      <c r="B132" s="120" t="s">
        <v>2411</v>
      </c>
      <c r="C132" s="117" t="s">
        <v>2412</v>
      </c>
      <c r="D132" s="108" t="s">
        <v>2432</v>
      </c>
      <c r="E132" s="109" t="s">
        <v>2433</v>
      </c>
    </row>
    <row r="133" spans="1:5" ht="49.5" customHeight="1" thickBot="1" x14ac:dyDescent="0.35">
      <c r="A133" s="122" t="s">
        <v>2393</v>
      </c>
      <c r="B133" s="120" t="s">
        <v>2411</v>
      </c>
      <c r="C133" s="117" t="s">
        <v>2434</v>
      </c>
      <c r="D133" s="108" t="s">
        <v>2435</v>
      </c>
      <c r="E133" s="109" t="s">
        <v>2436</v>
      </c>
    </row>
    <row r="134" spans="1:5" ht="49.5" customHeight="1" thickBot="1" x14ac:dyDescent="0.35">
      <c r="A134" s="122" t="s">
        <v>2393</v>
      </c>
      <c r="B134" s="120" t="s">
        <v>2411</v>
      </c>
      <c r="C134" s="117" t="s">
        <v>2434</v>
      </c>
      <c r="D134" s="108" t="s">
        <v>2437</v>
      </c>
      <c r="E134" s="109" t="s">
        <v>2438</v>
      </c>
    </row>
    <row r="135" spans="1:5" ht="49.5" customHeight="1" thickBot="1" x14ac:dyDescent="0.35">
      <c r="A135" s="122" t="s">
        <v>2393</v>
      </c>
      <c r="B135" s="120" t="s">
        <v>2411</v>
      </c>
      <c r="C135" s="117" t="s">
        <v>2434</v>
      </c>
      <c r="D135" s="108" t="s">
        <v>2439</v>
      </c>
      <c r="E135" s="109" t="s">
        <v>2440</v>
      </c>
    </row>
    <row r="136" spans="1:5" ht="49.5" customHeight="1" thickBot="1" x14ac:dyDescent="0.35">
      <c r="A136" s="122" t="s">
        <v>2393</v>
      </c>
      <c r="B136" s="120" t="s">
        <v>2411</v>
      </c>
      <c r="C136" s="117" t="s">
        <v>2434</v>
      </c>
      <c r="D136" s="108" t="s">
        <v>2441</v>
      </c>
      <c r="E136" s="109" t="s">
        <v>2442</v>
      </c>
    </row>
    <row r="137" spans="1:5" ht="49.5" customHeight="1" thickBot="1" x14ac:dyDescent="0.35">
      <c r="A137" s="122" t="s">
        <v>2393</v>
      </c>
      <c r="B137" s="120" t="s">
        <v>2411</v>
      </c>
      <c r="C137" s="117" t="s">
        <v>2434</v>
      </c>
      <c r="D137" s="108" t="s">
        <v>2443</v>
      </c>
      <c r="E137" s="109" t="s">
        <v>2444</v>
      </c>
    </row>
    <row r="138" spans="1:5" ht="49.5" customHeight="1" thickBot="1" x14ac:dyDescent="0.35">
      <c r="A138" s="122" t="s">
        <v>2445</v>
      </c>
      <c r="B138" s="118" t="s">
        <v>2446</v>
      </c>
      <c r="C138" s="116" t="s">
        <v>2447</v>
      </c>
      <c r="D138" s="108" t="s">
        <v>2448</v>
      </c>
      <c r="E138" s="109" t="s">
        <v>2449</v>
      </c>
    </row>
    <row r="139" spans="1:5" ht="49.5" customHeight="1" thickBot="1" x14ac:dyDescent="0.35">
      <c r="A139" s="122" t="s">
        <v>2445</v>
      </c>
      <c r="B139" s="118" t="s">
        <v>2446</v>
      </c>
      <c r="C139" s="116" t="s">
        <v>2447</v>
      </c>
      <c r="D139" s="108" t="s">
        <v>2450</v>
      </c>
      <c r="E139" s="109" t="s">
        <v>2451</v>
      </c>
    </row>
    <row r="140" spans="1:5" ht="49.5" customHeight="1" thickBot="1" x14ac:dyDescent="0.35">
      <c r="A140" s="122" t="s">
        <v>2445</v>
      </c>
      <c r="B140" s="118" t="s">
        <v>2446</v>
      </c>
      <c r="C140" s="116" t="s">
        <v>2447</v>
      </c>
      <c r="D140" s="108" t="s">
        <v>2452</v>
      </c>
      <c r="E140" s="109" t="s">
        <v>2453</v>
      </c>
    </row>
    <row r="141" spans="1:5" ht="49.5" customHeight="1" thickBot="1" x14ac:dyDescent="0.35">
      <c r="A141" s="122" t="s">
        <v>2445</v>
      </c>
      <c r="B141" s="118" t="s">
        <v>2454</v>
      </c>
      <c r="C141" s="117" t="s">
        <v>2455</v>
      </c>
      <c r="D141" s="108" t="s">
        <v>2456</v>
      </c>
      <c r="E141" s="109" t="s">
        <v>2457</v>
      </c>
    </row>
    <row r="142" spans="1:5" ht="49.5" customHeight="1" thickBot="1" x14ac:dyDescent="0.35">
      <c r="A142" s="122" t="s">
        <v>2445</v>
      </c>
      <c r="B142" s="118" t="s">
        <v>2454</v>
      </c>
      <c r="C142" s="117" t="s">
        <v>2455</v>
      </c>
      <c r="D142" s="108" t="s">
        <v>2458</v>
      </c>
      <c r="E142" s="109" t="s">
        <v>2459</v>
      </c>
    </row>
    <row r="143" spans="1:5" ht="49.5" customHeight="1" thickBot="1" x14ac:dyDescent="0.35">
      <c r="A143" s="122" t="s">
        <v>2445</v>
      </c>
      <c r="B143" s="118" t="s">
        <v>2454</v>
      </c>
      <c r="C143" s="117" t="s">
        <v>2455</v>
      </c>
      <c r="D143" s="108" t="s">
        <v>2460</v>
      </c>
      <c r="E143" s="109" t="s">
        <v>2461</v>
      </c>
    </row>
    <row r="144" spans="1:5" ht="49.5" customHeight="1" thickBot="1" x14ac:dyDescent="0.35">
      <c r="A144" s="122" t="s">
        <v>2445</v>
      </c>
      <c r="B144" s="118" t="s">
        <v>2454</v>
      </c>
      <c r="C144" s="117" t="s">
        <v>2455</v>
      </c>
      <c r="D144" s="108" t="s">
        <v>2462</v>
      </c>
      <c r="E144" s="109" t="s">
        <v>2463</v>
      </c>
    </row>
    <row r="145" spans="1:5" ht="49.5" customHeight="1" thickBot="1" x14ac:dyDescent="0.35">
      <c r="A145" s="122" t="s">
        <v>2445</v>
      </c>
      <c r="B145" s="118" t="s">
        <v>2454</v>
      </c>
      <c r="C145" s="117" t="s">
        <v>2455</v>
      </c>
      <c r="D145" s="108" t="s">
        <v>2464</v>
      </c>
      <c r="E145" s="109" t="s">
        <v>2465</v>
      </c>
    </row>
    <row r="146" spans="1:5" ht="49.5" customHeight="1" thickBot="1" x14ac:dyDescent="0.35">
      <c r="A146" s="122" t="s">
        <v>2445</v>
      </c>
      <c r="B146" s="118" t="s">
        <v>2454</v>
      </c>
      <c r="C146" s="117" t="s">
        <v>2455</v>
      </c>
      <c r="D146" s="108" t="s">
        <v>2466</v>
      </c>
      <c r="E146" s="109" t="s">
        <v>2467</v>
      </c>
    </row>
    <row r="147" spans="1:5" ht="49.5" customHeight="1" thickBot="1" x14ac:dyDescent="0.35">
      <c r="A147" s="122" t="s">
        <v>2445</v>
      </c>
      <c r="B147" s="120" t="s">
        <v>2468</v>
      </c>
      <c r="C147" s="117" t="s">
        <v>2469</v>
      </c>
      <c r="D147" s="108" t="s">
        <v>2470</v>
      </c>
      <c r="E147" s="109" t="s">
        <v>2471</v>
      </c>
    </row>
    <row r="148" spans="1:5" ht="49.5" customHeight="1" thickBot="1" x14ac:dyDescent="0.35">
      <c r="A148" s="122" t="s">
        <v>2445</v>
      </c>
      <c r="B148" s="120" t="s">
        <v>2468</v>
      </c>
      <c r="C148" s="117" t="s">
        <v>2469</v>
      </c>
      <c r="D148" s="108" t="s">
        <v>2472</v>
      </c>
      <c r="E148" s="109" t="s">
        <v>2473</v>
      </c>
    </row>
    <row r="149" spans="1:5" ht="49.5" customHeight="1" thickBot="1" x14ac:dyDescent="0.35">
      <c r="A149" s="122" t="s">
        <v>2445</v>
      </c>
      <c r="B149" s="120" t="s">
        <v>2468</v>
      </c>
      <c r="C149" s="117" t="s">
        <v>2469</v>
      </c>
      <c r="D149" s="108" t="s">
        <v>2474</v>
      </c>
      <c r="E149" s="109" t="s">
        <v>2475</v>
      </c>
    </row>
    <row r="150" spans="1:5" ht="49.5" customHeight="1" thickBot="1" x14ac:dyDescent="0.35">
      <c r="A150" s="122" t="s">
        <v>2445</v>
      </c>
      <c r="B150" s="120" t="s">
        <v>2468</v>
      </c>
      <c r="C150" s="117" t="s">
        <v>2469</v>
      </c>
      <c r="D150" s="108" t="s">
        <v>2476</v>
      </c>
      <c r="E150" s="109" t="s">
        <v>2477</v>
      </c>
    </row>
    <row r="151" spans="1:5" ht="49.5" customHeight="1" thickBot="1" x14ac:dyDescent="0.35">
      <c r="A151" s="122" t="s">
        <v>2445</v>
      </c>
      <c r="B151" s="120" t="s">
        <v>2468</v>
      </c>
      <c r="C151" s="117" t="s">
        <v>2469</v>
      </c>
      <c r="D151" s="108" t="s">
        <v>2478</v>
      </c>
      <c r="E151" s="109" t="s">
        <v>2479</v>
      </c>
    </row>
    <row r="152" spans="1:5" ht="49.5" customHeight="1" thickBot="1" x14ac:dyDescent="0.35">
      <c r="A152" s="122" t="s">
        <v>2445</v>
      </c>
      <c r="B152" s="107" t="s">
        <v>2480</v>
      </c>
      <c r="C152" s="108" t="s">
        <v>2481</v>
      </c>
      <c r="D152" s="108" t="s">
        <v>2482</v>
      </c>
      <c r="E152" s="109" t="s">
        <v>2483</v>
      </c>
    </row>
    <row r="153" spans="1:5" ht="49.5" customHeight="1" thickBot="1" x14ac:dyDescent="0.35">
      <c r="A153" s="122" t="s">
        <v>2445</v>
      </c>
      <c r="B153" s="107" t="s">
        <v>2480</v>
      </c>
      <c r="C153" s="116" t="s">
        <v>2484</v>
      </c>
      <c r="D153" s="108" t="s">
        <v>2485</v>
      </c>
      <c r="E153" s="109" t="s">
        <v>2486</v>
      </c>
    </row>
    <row r="154" spans="1:5" ht="49.5" customHeight="1" thickBot="1" x14ac:dyDescent="0.35">
      <c r="A154" s="122" t="s">
        <v>2445</v>
      </c>
      <c r="B154" s="107" t="s">
        <v>2480</v>
      </c>
      <c r="C154" s="116" t="s">
        <v>2484</v>
      </c>
      <c r="D154" s="108" t="s">
        <v>2487</v>
      </c>
      <c r="E154" s="109" t="s">
        <v>2488</v>
      </c>
    </row>
    <row r="155" spans="1:5" ht="49.5" customHeight="1" thickBot="1" x14ac:dyDescent="0.35">
      <c r="A155" s="122" t="s">
        <v>2445</v>
      </c>
      <c r="B155" s="107" t="s">
        <v>2480</v>
      </c>
      <c r="C155" s="116" t="s">
        <v>2484</v>
      </c>
      <c r="D155" s="108" t="s">
        <v>2489</v>
      </c>
      <c r="E155" s="109" t="s">
        <v>2490</v>
      </c>
    </row>
    <row r="156" spans="1:5" ht="49.5" customHeight="1" thickBot="1" x14ac:dyDescent="0.35">
      <c r="A156" s="122" t="s">
        <v>2445</v>
      </c>
      <c r="B156" s="107" t="s">
        <v>2480</v>
      </c>
      <c r="C156" s="116" t="s">
        <v>2484</v>
      </c>
      <c r="D156" s="108" t="s">
        <v>2491</v>
      </c>
      <c r="E156" s="109" t="s">
        <v>2492</v>
      </c>
    </row>
    <row r="157" spans="1:5" ht="49.5" customHeight="1" thickBot="1" x14ac:dyDescent="0.35">
      <c r="A157" s="122" t="s">
        <v>2445</v>
      </c>
      <c r="B157" s="107" t="s">
        <v>2480</v>
      </c>
      <c r="C157" s="116" t="s">
        <v>2484</v>
      </c>
      <c r="D157" s="108" t="s">
        <v>2493</v>
      </c>
      <c r="E157" s="109" t="s">
        <v>2494</v>
      </c>
    </row>
    <row r="158" spans="1:5" ht="49.5" customHeight="1" thickBot="1" x14ac:dyDescent="0.35">
      <c r="A158" s="122" t="s">
        <v>2445</v>
      </c>
      <c r="B158" s="120" t="s">
        <v>2495</v>
      </c>
      <c r="C158" s="117" t="s">
        <v>2496</v>
      </c>
      <c r="D158" s="116" t="s">
        <v>2497</v>
      </c>
      <c r="E158" s="109" t="s">
        <v>2498</v>
      </c>
    </row>
    <row r="159" spans="1:5" ht="49.5" customHeight="1" thickBot="1" x14ac:dyDescent="0.35">
      <c r="A159" s="122" t="s">
        <v>2445</v>
      </c>
      <c r="B159" s="120" t="s">
        <v>2495</v>
      </c>
      <c r="C159" s="117" t="s">
        <v>2496</v>
      </c>
      <c r="D159" s="108" t="s">
        <v>2499</v>
      </c>
      <c r="E159" s="109" t="s">
        <v>2500</v>
      </c>
    </row>
    <row r="160" spans="1:5" ht="49.5" customHeight="1" thickBot="1" x14ac:dyDescent="0.35">
      <c r="A160" s="122" t="s">
        <v>2445</v>
      </c>
      <c r="B160" s="120" t="s">
        <v>2495</v>
      </c>
      <c r="C160" s="117" t="s">
        <v>2496</v>
      </c>
      <c r="D160" s="108" t="s">
        <v>2501</v>
      </c>
      <c r="E160" s="109" t="s">
        <v>2502</v>
      </c>
    </row>
    <row r="161" spans="1:5" ht="49.5" customHeight="1" thickBot="1" x14ac:dyDescent="0.35">
      <c r="A161" s="122" t="s">
        <v>2445</v>
      </c>
      <c r="B161" s="120" t="s">
        <v>2495</v>
      </c>
      <c r="C161" s="117" t="s">
        <v>2496</v>
      </c>
      <c r="D161" s="108" t="s">
        <v>2503</v>
      </c>
      <c r="E161" s="109" t="s">
        <v>2504</v>
      </c>
    </row>
    <row r="162" spans="1:5" ht="49.5" customHeight="1" thickBot="1" x14ac:dyDescent="0.35">
      <c r="A162" s="122" t="s">
        <v>2445</v>
      </c>
      <c r="B162" s="120" t="s">
        <v>2495</v>
      </c>
      <c r="C162" s="117" t="s">
        <v>2496</v>
      </c>
      <c r="D162" s="108" t="s">
        <v>2505</v>
      </c>
      <c r="E162" s="109" t="s">
        <v>2506</v>
      </c>
    </row>
    <row r="163" spans="1:5" ht="49.5" customHeight="1" thickBot="1" x14ac:dyDescent="0.35">
      <c r="A163" s="122" t="s">
        <v>2445</v>
      </c>
      <c r="B163" s="120" t="s">
        <v>2495</v>
      </c>
      <c r="C163" s="117" t="s">
        <v>2496</v>
      </c>
      <c r="D163" s="108" t="s">
        <v>2507</v>
      </c>
      <c r="E163" s="109" t="s">
        <v>2508</v>
      </c>
    </row>
    <row r="164" spans="1:5" ht="49.5" customHeight="1" thickBot="1" x14ac:dyDescent="0.35">
      <c r="A164" s="122" t="s">
        <v>2445</v>
      </c>
      <c r="B164" s="120" t="s">
        <v>2495</v>
      </c>
      <c r="C164" s="117" t="s">
        <v>2496</v>
      </c>
      <c r="D164" s="108" t="s">
        <v>2509</v>
      </c>
      <c r="E164" s="109" t="s">
        <v>2510</v>
      </c>
    </row>
    <row r="165" spans="1:5" ht="49.5" customHeight="1" thickBot="1" x14ac:dyDescent="0.35">
      <c r="A165" s="122" t="s">
        <v>2445</v>
      </c>
      <c r="B165" s="120" t="s">
        <v>2495</v>
      </c>
      <c r="C165" s="108" t="s">
        <v>2511</v>
      </c>
      <c r="D165" s="108" t="s">
        <v>2512</v>
      </c>
      <c r="E165" s="109" t="s">
        <v>2513</v>
      </c>
    </row>
    <row r="166" spans="1:5" ht="49.5" customHeight="1" thickBot="1" x14ac:dyDescent="0.35">
      <c r="A166" s="122" t="s">
        <v>2445</v>
      </c>
      <c r="B166" s="120" t="s">
        <v>2495</v>
      </c>
      <c r="C166" s="108" t="s">
        <v>2514</v>
      </c>
      <c r="D166" s="108" t="s">
        <v>2515</v>
      </c>
      <c r="E166" s="109" t="s">
        <v>2516</v>
      </c>
    </row>
    <row r="167" spans="1:5" ht="49.5" customHeight="1" thickBot="1" x14ac:dyDescent="0.35">
      <c r="A167" s="122" t="s">
        <v>2445</v>
      </c>
      <c r="B167" s="120" t="s">
        <v>2495</v>
      </c>
      <c r="C167" s="108" t="s">
        <v>2517</v>
      </c>
      <c r="D167" s="108" t="s">
        <v>2518</v>
      </c>
      <c r="E167" s="109" t="s">
        <v>2519</v>
      </c>
    </row>
    <row r="168" spans="1:5" ht="49.5" customHeight="1" thickBot="1" x14ac:dyDescent="0.35">
      <c r="A168" s="122" t="s">
        <v>2445</v>
      </c>
      <c r="B168" s="120" t="s">
        <v>2520</v>
      </c>
      <c r="C168" s="116" t="s">
        <v>2521</v>
      </c>
      <c r="D168" s="108" t="s">
        <v>2522</v>
      </c>
      <c r="E168" s="109" t="s">
        <v>2523</v>
      </c>
    </row>
    <row r="169" spans="1:5" ht="49.5" customHeight="1" thickBot="1" x14ac:dyDescent="0.35">
      <c r="A169" s="122" t="s">
        <v>2445</v>
      </c>
      <c r="B169" s="120" t="s">
        <v>2520</v>
      </c>
      <c r="C169" s="116" t="s">
        <v>2521</v>
      </c>
      <c r="D169" s="108" t="s">
        <v>2524</v>
      </c>
      <c r="E169" s="109" t="s">
        <v>2525</v>
      </c>
    </row>
    <row r="170" spans="1:5" ht="49.5" customHeight="1" thickBot="1" x14ac:dyDescent="0.35">
      <c r="A170" s="122" t="s">
        <v>2445</v>
      </c>
      <c r="B170" s="120" t="s">
        <v>2520</v>
      </c>
      <c r="C170" s="116" t="s">
        <v>2521</v>
      </c>
      <c r="D170" s="108" t="s">
        <v>2526</v>
      </c>
      <c r="E170" s="109" t="s">
        <v>2527</v>
      </c>
    </row>
    <row r="171" spans="1:5" ht="49.5" customHeight="1" thickBot="1" x14ac:dyDescent="0.35">
      <c r="A171" s="122" t="s">
        <v>2445</v>
      </c>
      <c r="B171" s="120" t="s">
        <v>2520</v>
      </c>
      <c r="C171" s="116" t="s">
        <v>2521</v>
      </c>
      <c r="D171" s="108" t="s">
        <v>2528</v>
      </c>
      <c r="E171" s="109" t="s">
        <v>2529</v>
      </c>
    </row>
    <row r="172" spans="1:5" ht="49.5" customHeight="1" thickBot="1" x14ac:dyDescent="0.35">
      <c r="A172" s="122" t="s">
        <v>2445</v>
      </c>
      <c r="B172" s="120" t="s">
        <v>2520</v>
      </c>
      <c r="C172" s="116" t="s">
        <v>2521</v>
      </c>
      <c r="D172" s="108" t="s">
        <v>2530</v>
      </c>
      <c r="E172" s="109" t="s">
        <v>2531</v>
      </c>
    </row>
    <row r="173" spans="1:5" ht="49.5" customHeight="1" thickBot="1" x14ac:dyDescent="0.35">
      <c r="A173" s="122" t="s">
        <v>2445</v>
      </c>
      <c r="B173" s="120" t="s">
        <v>2520</v>
      </c>
      <c r="C173" s="116" t="s">
        <v>2521</v>
      </c>
      <c r="D173" s="108" t="s">
        <v>2532</v>
      </c>
      <c r="E173" s="109" t="s">
        <v>2533</v>
      </c>
    </row>
    <row r="174" spans="1:5" ht="49.5" customHeight="1" thickBot="1" x14ac:dyDescent="0.35">
      <c r="A174" s="122" t="s">
        <v>2534</v>
      </c>
      <c r="B174" s="118" t="s">
        <v>2535</v>
      </c>
      <c r="C174" s="116" t="s">
        <v>2536</v>
      </c>
      <c r="D174" s="108" t="s">
        <v>2537</v>
      </c>
      <c r="E174" s="109" t="s">
        <v>2538</v>
      </c>
    </row>
    <row r="175" spans="1:5" ht="49.5" customHeight="1" thickBot="1" x14ac:dyDescent="0.35">
      <c r="A175" s="122" t="s">
        <v>2534</v>
      </c>
      <c r="B175" s="118" t="s">
        <v>2535</v>
      </c>
      <c r="C175" s="116" t="s">
        <v>2536</v>
      </c>
      <c r="D175" s="108" t="s">
        <v>2539</v>
      </c>
      <c r="E175" s="109" t="s">
        <v>2540</v>
      </c>
    </row>
    <row r="176" spans="1:5" ht="49.5" customHeight="1" thickBot="1" x14ac:dyDescent="0.35">
      <c r="A176" s="122" t="s">
        <v>2534</v>
      </c>
      <c r="B176" s="118" t="s">
        <v>2535</v>
      </c>
      <c r="C176" s="116" t="s">
        <v>2536</v>
      </c>
      <c r="D176" s="108" t="s">
        <v>2541</v>
      </c>
      <c r="E176" s="109" t="s">
        <v>2542</v>
      </c>
    </row>
    <row r="177" spans="1:5" ht="49.5" customHeight="1" thickBot="1" x14ac:dyDescent="0.35">
      <c r="A177" s="122" t="s">
        <v>2534</v>
      </c>
      <c r="B177" s="118" t="s">
        <v>2535</v>
      </c>
      <c r="C177" s="116" t="s">
        <v>2536</v>
      </c>
      <c r="D177" s="108" t="s">
        <v>2543</v>
      </c>
      <c r="E177" s="109" t="s">
        <v>2544</v>
      </c>
    </row>
    <row r="178" spans="1:5" ht="49.5" customHeight="1" thickBot="1" x14ac:dyDescent="0.35">
      <c r="A178" s="122" t="s">
        <v>2534</v>
      </c>
      <c r="B178" s="120" t="s">
        <v>2545</v>
      </c>
      <c r="C178" s="117" t="s">
        <v>2546</v>
      </c>
      <c r="D178" s="108" t="s">
        <v>2547</v>
      </c>
      <c r="E178" s="109" t="s">
        <v>2548</v>
      </c>
    </row>
    <row r="179" spans="1:5" ht="49.5" customHeight="1" thickBot="1" x14ac:dyDescent="0.35">
      <c r="A179" s="122" t="s">
        <v>2534</v>
      </c>
      <c r="B179" s="120" t="s">
        <v>2545</v>
      </c>
      <c r="C179" s="117" t="s">
        <v>2546</v>
      </c>
      <c r="D179" s="108" t="s">
        <v>2549</v>
      </c>
      <c r="E179" s="109" t="s">
        <v>2550</v>
      </c>
    </row>
    <row r="180" spans="1:5" ht="49.5" customHeight="1" thickBot="1" x14ac:dyDescent="0.35">
      <c r="A180" s="122" t="s">
        <v>2534</v>
      </c>
      <c r="B180" s="120" t="s">
        <v>2545</v>
      </c>
      <c r="C180" s="117" t="s">
        <v>2546</v>
      </c>
      <c r="D180" s="108" t="s">
        <v>2551</v>
      </c>
      <c r="E180" s="109" t="s">
        <v>2552</v>
      </c>
    </row>
    <row r="181" spans="1:5" ht="49.5" customHeight="1" thickBot="1" x14ac:dyDescent="0.35">
      <c r="A181" s="122" t="s">
        <v>2534</v>
      </c>
      <c r="B181" s="120" t="s">
        <v>2545</v>
      </c>
      <c r="C181" s="117" t="s">
        <v>2553</v>
      </c>
      <c r="D181" s="108" t="s">
        <v>2554</v>
      </c>
      <c r="E181" s="109" t="s">
        <v>2555</v>
      </c>
    </row>
    <row r="182" spans="1:5" ht="49.5" customHeight="1" thickBot="1" x14ac:dyDescent="0.35">
      <c r="A182" s="122" t="s">
        <v>2534</v>
      </c>
      <c r="B182" s="120" t="s">
        <v>2545</v>
      </c>
      <c r="C182" s="117" t="s">
        <v>2553</v>
      </c>
      <c r="D182" s="108" t="s">
        <v>2556</v>
      </c>
      <c r="E182" s="109" t="s">
        <v>2557</v>
      </c>
    </row>
    <row r="183" spans="1:5" ht="49.5" customHeight="1" thickBot="1" x14ac:dyDescent="0.35">
      <c r="A183" s="122" t="s">
        <v>2534</v>
      </c>
      <c r="B183" s="120" t="s">
        <v>2545</v>
      </c>
      <c r="C183" s="117" t="s">
        <v>2553</v>
      </c>
      <c r="D183" s="108" t="s">
        <v>2558</v>
      </c>
      <c r="E183" s="109" t="s">
        <v>2559</v>
      </c>
    </row>
    <row r="184" spans="1:5" ht="49.5" customHeight="1" thickBot="1" x14ac:dyDescent="0.35">
      <c r="A184" s="122" t="s">
        <v>2534</v>
      </c>
      <c r="B184" s="120" t="s">
        <v>2545</v>
      </c>
      <c r="C184" s="117" t="s">
        <v>2553</v>
      </c>
      <c r="D184" s="108" t="s">
        <v>2560</v>
      </c>
      <c r="E184" s="109" t="s">
        <v>2561</v>
      </c>
    </row>
    <row r="185" spans="1:5" ht="49.5" customHeight="1" thickBot="1" x14ac:dyDescent="0.35">
      <c r="A185" s="122" t="s">
        <v>2534</v>
      </c>
      <c r="B185" s="120" t="s">
        <v>2545</v>
      </c>
      <c r="C185" s="117" t="s">
        <v>2553</v>
      </c>
      <c r="D185" s="108" t="s">
        <v>2562</v>
      </c>
      <c r="E185" s="109" t="s">
        <v>2563</v>
      </c>
    </row>
    <row r="186" spans="1:5" ht="49.5" customHeight="1" thickBot="1" x14ac:dyDescent="0.35">
      <c r="A186" s="122" t="s">
        <v>2534</v>
      </c>
      <c r="B186" s="120" t="s">
        <v>2564</v>
      </c>
      <c r="C186" s="117" t="s">
        <v>2565</v>
      </c>
      <c r="D186" s="108" t="s">
        <v>2566</v>
      </c>
      <c r="E186" s="109" t="s">
        <v>2567</v>
      </c>
    </row>
    <row r="187" spans="1:5" ht="49.5" customHeight="1" thickBot="1" x14ac:dyDescent="0.35">
      <c r="A187" s="122" t="s">
        <v>2534</v>
      </c>
      <c r="B187" s="120" t="s">
        <v>2564</v>
      </c>
      <c r="C187" s="117" t="s">
        <v>2565</v>
      </c>
      <c r="D187" s="108" t="s">
        <v>2568</v>
      </c>
      <c r="E187" s="109" t="s">
        <v>2569</v>
      </c>
    </row>
    <row r="188" spans="1:5" ht="49.5" customHeight="1" thickBot="1" x14ac:dyDescent="0.35">
      <c r="A188" s="122" t="s">
        <v>2534</v>
      </c>
      <c r="B188" s="120" t="s">
        <v>2564</v>
      </c>
      <c r="C188" s="117" t="s">
        <v>2565</v>
      </c>
      <c r="D188" s="108" t="s">
        <v>2570</v>
      </c>
      <c r="E188" s="109" t="s">
        <v>2571</v>
      </c>
    </row>
    <row r="189" spans="1:5" ht="49.5" customHeight="1" thickBot="1" x14ac:dyDescent="0.35">
      <c r="A189" s="122" t="s">
        <v>2534</v>
      </c>
      <c r="B189" s="120" t="s">
        <v>2564</v>
      </c>
      <c r="C189" s="117" t="s">
        <v>2565</v>
      </c>
      <c r="D189" s="108" t="s">
        <v>2572</v>
      </c>
      <c r="E189" s="109" t="s">
        <v>2573</v>
      </c>
    </row>
    <row r="190" spans="1:5" ht="49.5" customHeight="1" thickBot="1" x14ac:dyDescent="0.35">
      <c r="A190" s="122" t="s">
        <v>2534</v>
      </c>
      <c r="B190" s="120" t="s">
        <v>2564</v>
      </c>
      <c r="C190" s="117" t="s">
        <v>2565</v>
      </c>
      <c r="D190" s="108" t="s">
        <v>2574</v>
      </c>
      <c r="E190" s="109" t="s">
        <v>2575</v>
      </c>
    </row>
    <row r="191" spans="1:5" ht="49.5" customHeight="1" thickBot="1" x14ac:dyDescent="0.35">
      <c r="A191" s="122" t="s">
        <v>2534</v>
      </c>
      <c r="B191" s="120" t="s">
        <v>2576</v>
      </c>
      <c r="C191" s="117" t="s">
        <v>2577</v>
      </c>
      <c r="D191" s="108" t="s">
        <v>2578</v>
      </c>
      <c r="E191" s="109" t="s">
        <v>2579</v>
      </c>
    </row>
    <row r="192" spans="1:5" ht="49.5" customHeight="1" thickBot="1" x14ac:dyDescent="0.35">
      <c r="A192" s="122" t="s">
        <v>2534</v>
      </c>
      <c r="B192" s="120" t="s">
        <v>2576</v>
      </c>
      <c r="C192" s="117" t="s">
        <v>2577</v>
      </c>
      <c r="D192" s="108" t="s">
        <v>2580</v>
      </c>
      <c r="E192" s="109" t="s">
        <v>2581</v>
      </c>
    </row>
    <row r="193" spans="1:5" ht="49.5" customHeight="1" thickBot="1" x14ac:dyDescent="0.35">
      <c r="A193" s="122" t="s">
        <v>2534</v>
      </c>
      <c r="B193" s="120" t="s">
        <v>2576</v>
      </c>
      <c r="C193" s="117" t="s">
        <v>2577</v>
      </c>
      <c r="D193" s="108" t="s">
        <v>2582</v>
      </c>
      <c r="E193" s="109" t="s">
        <v>2583</v>
      </c>
    </row>
    <row r="194" spans="1:5" ht="49.5" customHeight="1" thickBot="1" x14ac:dyDescent="0.35">
      <c r="A194" s="122" t="s">
        <v>2534</v>
      </c>
      <c r="B194" s="120" t="s">
        <v>2576</v>
      </c>
      <c r="C194" s="117" t="s">
        <v>2577</v>
      </c>
      <c r="D194" s="108" t="s">
        <v>2584</v>
      </c>
      <c r="E194" s="109" t="s">
        <v>2585</v>
      </c>
    </row>
    <row r="195" spans="1:5" ht="49.5" customHeight="1" thickBot="1" x14ac:dyDescent="0.35">
      <c r="A195" s="122" t="s">
        <v>2534</v>
      </c>
      <c r="B195" s="120" t="s">
        <v>2576</v>
      </c>
      <c r="C195" s="117" t="s">
        <v>2577</v>
      </c>
      <c r="D195" s="108" t="s">
        <v>2586</v>
      </c>
      <c r="E195" s="109" t="s">
        <v>2587</v>
      </c>
    </row>
    <row r="196" spans="1:5" ht="49.5" customHeight="1" thickBot="1" x14ac:dyDescent="0.35">
      <c r="A196" s="122" t="s">
        <v>2534</v>
      </c>
      <c r="B196" s="120" t="s">
        <v>2576</v>
      </c>
      <c r="C196" s="117" t="s">
        <v>2577</v>
      </c>
      <c r="D196" s="108" t="s">
        <v>2588</v>
      </c>
      <c r="E196" s="109" t="s">
        <v>2589</v>
      </c>
    </row>
    <row r="197" spans="1:5" ht="49.5" customHeight="1" thickBot="1" x14ac:dyDescent="0.35">
      <c r="A197" s="122" t="s">
        <v>2534</v>
      </c>
      <c r="B197" s="120" t="s">
        <v>2590</v>
      </c>
      <c r="C197" s="117" t="s">
        <v>2591</v>
      </c>
      <c r="D197" s="108" t="s">
        <v>2592</v>
      </c>
      <c r="E197" s="109" t="s">
        <v>2593</v>
      </c>
    </row>
    <row r="198" spans="1:5" ht="49.5" customHeight="1" thickBot="1" x14ac:dyDescent="0.35">
      <c r="A198" s="122" t="s">
        <v>2534</v>
      </c>
      <c r="B198" s="120" t="s">
        <v>2590</v>
      </c>
      <c r="C198" s="117" t="s">
        <v>2591</v>
      </c>
      <c r="D198" s="108" t="s">
        <v>2594</v>
      </c>
      <c r="E198" s="109" t="s">
        <v>2595</v>
      </c>
    </row>
    <row r="199" spans="1:5" ht="49.5" customHeight="1" thickBot="1" x14ac:dyDescent="0.35">
      <c r="A199" s="122" t="s">
        <v>2534</v>
      </c>
      <c r="B199" s="120" t="s">
        <v>2590</v>
      </c>
      <c r="C199" s="117" t="s">
        <v>2591</v>
      </c>
      <c r="D199" s="108" t="s">
        <v>2596</v>
      </c>
      <c r="E199" s="109" t="s">
        <v>2597</v>
      </c>
    </row>
    <row r="200" spans="1:5" ht="49.5" customHeight="1" thickBot="1" x14ac:dyDescent="0.35">
      <c r="A200" s="122" t="s">
        <v>2534</v>
      </c>
      <c r="B200" s="120" t="s">
        <v>2590</v>
      </c>
      <c r="C200" s="117" t="s">
        <v>2591</v>
      </c>
      <c r="D200" s="108" t="s">
        <v>2598</v>
      </c>
      <c r="E200" s="109" t="s">
        <v>2599</v>
      </c>
    </row>
    <row r="201" spans="1:5" ht="49.5" customHeight="1" thickBot="1" x14ac:dyDescent="0.35">
      <c r="A201" s="122" t="s">
        <v>2534</v>
      </c>
      <c r="B201" s="120" t="s">
        <v>2590</v>
      </c>
      <c r="C201" s="117" t="s">
        <v>2591</v>
      </c>
      <c r="D201" s="108" t="s">
        <v>2600</v>
      </c>
      <c r="E201" s="109" t="s">
        <v>2601</v>
      </c>
    </row>
    <row r="202" spans="1:5" ht="49.5" customHeight="1" thickBot="1" x14ac:dyDescent="0.35">
      <c r="A202" s="122" t="s">
        <v>2534</v>
      </c>
      <c r="B202" s="120" t="s">
        <v>2590</v>
      </c>
      <c r="C202" s="117" t="s">
        <v>2591</v>
      </c>
      <c r="D202" s="108" t="s">
        <v>2602</v>
      </c>
      <c r="E202" s="109" t="s">
        <v>2603</v>
      </c>
    </row>
    <row r="203" spans="1:5" ht="49.5" customHeight="1" thickBot="1" x14ac:dyDescent="0.35">
      <c r="A203" s="122" t="s">
        <v>2534</v>
      </c>
      <c r="B203" s="120" t="s">
        <v>2590</v>
      </c>
      <c r="C203" s="117" t="s">
        <v>2591</v>
      </c>
      <c r="D203" s="108" t="s">
        <v>2604</v>
      </c>
      <c r="E203" s="109" t="s">
        <v>2605</v>
      </c>
    </row>
    <row r="204" spans="1:5" ht="49.5" customHeight="1" thickBot="1" x14ac:dyDescent="0.35">
      <c r="A204" s="122" t="s">
        <v>2534</v>
      </c>
      <c r="B204" s="120" t="s">
        <v>2590</v>
      </c>
      <c r="C204" s="117" t="s">
        <v>2591</v>
      </c>
      <c r="D204" s="114" t="s">
        <v>2606</v>
      </c>
      <c r="E204" s="115" t="s">
        <v>2607</v>
      </c>
    </row>
  </sheetData>
  <autoFilter ref="A1:E1" xr:uid="{68B610C3-B7FF-408F-B39F-C33C3E39D63B}"/>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055C-A4EC-4BFF-A564-CC70BF0F0C91}">
  <dimension ref="A1:B27"/>
  <sheetViews>
    <sheetView zoomScaleNormal="100" workbookViewId="0"/>
  </sheetViews>
  <sheetFormatPr defaultColWidth="8.77734375" defaultRowHeight="14.4" x14ac:dyDescent="0.3"/>
  <cols>
    <col min="1" max="1" width="81.21875" style="4" customWidth="1"/>
    <col min="2" max="2" width="160.44140625" style="4" customWidth="1"/>
    <col min="3" max="16384" width="8.77734375" style="4"/>
  </cols>
  <sheetData>
    <row r="1" spans="1:2" x14ac:dyDescent="0.3">
      <c r="A1" s="3" t="s">
        <v>166</v>
      </c>
    </row>
    <row r="2" spans="1:2" x14ac:dyDescent="0.3">
      <c r="A2" s="4" t="s">
        <v>11</v>
      </c>
    </row>
    <row r="3" spans="1:2" ht="15" thickBot="1" x14ac:dyDescent="0.35">
      <c r="A3" s="3"/>
    </row>
    <row r="4" spans="1:2" ht="87" customHeight="1" thickBot="1" x14ac:dyDescent="0.35">
      <c r="A4" s="245" t="s">
        <v>2669</v>
      </c>
      <c r="B4" s="246"/>
    </row>
    <row r="6" spans="1:2" x14ac:dyDescent="0.3">
      <c r="A6" s="3" t="s">
        <v>2668</v>
      </c>
    </row>
    <row r="8" spans="1:2" x14ac:dyDescent="0.3">
      <c r="A8" s="7" t="s">
        <v>164</v>
      </c>
      <c r="B8" s="7" t="s">
        <v>167</v>
      </c>
    </row>
    <row r="9" spans="1:2" x14ac:dyDescent="0.3">
      <c r="A9" s="9" t="s">
        <v>1</v>
      </c>
      <c r="B9" s="8" t="s">
        <v>12</v>
      </c>
    </row>
    <row r="10" spans="1:2" x14ac:dyDescent="0.3">
      <c r="A10" s="9" t="s">
        <v>2</v>
      </c>
      <c r="B10" s="8" t="s">
        <v>13</v>
      </c>
    </row>
    <row r="11" spans="1:2" x14ac:dyDescent="0.3">
      <c r="A11" s="10" t="s">
        <v>3</v>
      </c>
      <c r="B11" s="11" t="s">
        <v>14</v>
      </c>
    </row>
    <row r="12" spans="1:2" x14ac:dyDescent="0.3">
      <c r="A12" s="9" t="s">
        <v>4</v>
      </c>
      <c r="B12" s="8" t="s">
        <v>15</v>
      </c>
    </row>
    <row r="13" spans="1:2" x14ac:dyDescent="0.3">
      <c r="A13" s="9" t="s">
        <v>5</v>
      </c>
      <c r="B13" s="8" t="s">
        <v>16</v>
      </c>
    </row>
    <row r="14" spans="1:2" x14ac:dyDescent="0.3">
      <c r="A14" s="9" t="s">
        <v>6</v>
      </c>
      <c r="B14" s="8" t="s">
        <v>17</v>
      </c>
    </row>
    <row r="15" spans="1:2" x14ac:dyDescent="0.3">
      <c r="A15" s="9" t="s">
        <v>7</v>
      </c>
      <c r="B15" s="8" t="s">
        <v>18</v>
      </c>
    </row>
    <row r="16" spans="1:2" x14ac:dyDescent="0.3">
      <c r="A16" s="9" t="s">
        <v>8</v>
      </c>
      <c r="B16" s="8" t="s">
        <v>19</v>
      </c>
    </row>
    <row r="17" spans="1:2" x14ac:dyDescent="0.3">
      <c r="A17" s="9" t="s">
        <v>9</v>
      </c>
      <c r="B17" s="8" t="s">
        <v>20</v>
      </c>
    </row>
    <row r="18" spans="1:2" x14ac:dyDescent="0.3">
      <c r="A18" s="9" t="s">
        <v>10</v>
      </c>
      <c r="B18" s="8" t="s">
        <v>21</v>
      </c>
    </row>
    <row r="20" spans="1:2" x14ac:dyDescent="0.3">
      <c r="A20" s="3"/>
    </row>
    <row r="21" spans="1:2" x14ac:dyDescent="0.3">
      <c r="A21" s="3"/>
    </row>
    <row r="22" spans="1:2" x14ac:dyDescent="0.3">
      <c r="A22" s="12"/>
    </row>
    <row r="23" spans="1:2" x14ac:dyDescent="0.3">
      <c r="A23" s="12"/>
    </row>
    <row r="24" spans="1:2" x14ac:dyDescent="0.3">
      <c r="A24" s="3"/>
    </row>
    <row r="25" spans="1:2" x14ac:dyDescent="0.3">
      <c r="A25" s="3"/>
    </row>
    <row r="26" spans="1:2" x14ac:dyDescent="0.3">
      <c r="A26" s="3"/>
    </row>
    <row r="27" spans="1:2" x14ac:dyDescent="0.3">
      <c r="A27" s="3"/>
    </row>
  </sheetData>
  <mergeCells count="1">
    <mergeCell ref="A4:B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0DE9-712F-453B-BE96-E364501F18B6}">
  <dimension ref="A1:J202"/>
  <sheetViews>
    <sheetView zoomScale="80" zoomScaleNormal="80" workbookViewId="0"/>
  </sheetViews>
  <sheetFormatPr defaultColWidth="8.77734375" defaultRowHeight="14.4" x14ac:dyDescent="0.3"/>
  <cols>
    <col min="1" max="1" width="32.21875" style="4" bestFit="1" customWidth="1"/>
    <col min="2" max="2" width="36.88671875" style="4" bestFit="1" customWidth="1"/>
    <col min="3" max="3" width="45.5546875" style="4" customWidth="1"/>
    <col min="4" max="4" width="91.6640625" style="4" customWidth="1"/>
    <col min="5" max="5" width="64.77734375" style="4" customWidth="1"/>
    <col min="6" max="6" width="24" style="4" bestFit="1" customWidth="1"/>
    <col min="7" max="7" width="26.44140625" style="4" bestFit="1" customWidth="1"/>
    <col min="8" max="8" width="23.77734375" style="4" bestFit="1" customWidth="1"/>
    <col min="9" max="9" width="31.88671875" style="4" bestFit="1" customWidth="1"/>
    <col min="10" max="11" width="8.21875" style="4" bestFit="1" customWidth="1"/>
    <col min="12" max="16384" width="8.77734375" style="4"/>
  </cols>
  <sheetData>
    <row r="1" spans="1:5" x14ac:dyDescent="0.3">
      <c r="A1" s="3" t="s">
        <v>22</v>
      </c>
    </row>
    <row r="2" spans="1:5" x14ac:dyDescent="0.3">
      <c r="A2" s="12" t="s">
        <v>2648</v>
      </c>
    </row>
    <row r="4" spans="1:5" x14ac:dyDescent="0.3">
      <c r="A4" s="3" t="s">
        <v>2671</v>
      </c>
    </row>
    <row r="6" spans="1:5" x14ac:dyDescent="0.3">
      <c r="A6" s="7" t="s">
        <v>164</v>
      </c>
      <c r="B6" s="7" t="s">
        <v>165</v>
      </c>
      <c r="C6" s="7" t="s">
        <v>1926</v>
      </c>
      <c r="D6" s="7" t="s">
        <v>1840</v>
      </c>
      <c r="E6" s="7" t="s">
        <v>1841</v>
      </c>
    </row>
    <row r="7" spans="1:5" x14ac:dyDescent="0.3">
      <c r="A7" s="8" t="s">
        <v>23</v>
      </c>
      <c r="B7" s="8" t="s">
        <v>31</v>
      </c>
      <c r="C7" s="8" t="s">
        <v>1927</v>
      </c>
      <c r="D7" s="8" t="s">
        <v>1842</v>
      </c>
      <c r="E7" s="8" t="s">
        <v>1848</v>
      </c>
    </row>
    <row r="8" spans="1:5" x14ac:dyDescent="0.3">
      <c r="A8" s="8" t="s">
        <v>23</v>
      </c>
      <c r="B8" s="8" t="s">
        <v>31</v>
      </c>
      <c r="C8" s="8" t="s">
        <v>1927</v>
      </c>
      <c r="D8" s="8" t="s">
        <v>1843</v>
      </c>
      <c r="E8" s="8" t="s">
        <v>1848</v>
      </c>
    </row>
    <row r="9" spans="1:5" x14ac:dyDescent="0.3">
      <c r="A9" s="8" t="s">
        <v>23</v>
      </c>
      <c r="B9" s="8" t="s">
        <v>31</v>
      </c>
      <c r="C9" s="8" t="s">
        <v>1928</v>
      </c>
      <c r="D9" s="8" t="s">
        <v>1844</v>
      </c>
      <c r="E9" s="8" t="s">
        <v>1946</v>
      </c>
    </row>
    <row r="10" spans="1:5" x14ac:dyDescent="0.3">
      <c r="A10" s="8" t="s">
        <v>23</v>
      </c>
      <c r="B10" s="8" t="s">
        <v>31</v>
      </c>
      <c r="C10" s="8" t="s">
        <v>1928</v>
      </c>
      <c r="D10" s="8" t="s">
        <v>1845</v>
      </c>
      <c r="E10" s="8" t="s">
        <v>1946</v>
      </c>
    </row>
    <row r="11" spans="1:5" x14ac:dyDescent="0.3">
      <c r="A11" s="8" t="s">
        <v>23</v>
      </c>
      <c r="B11" s="8" t="s">
        <v>31</v>
      </c>
      <c r="C11" s="8" t="s">
        <v>841</v>
      </c>
      <c r="D11" s="8" t="s">
        <v>1846</v>
      </c>
      <c r="E11" s="8" t="s">
        <v>1946</v>
      </c>
    </row>
    <row r="12" spans="1:5" x14ac:dyDescent="0.3">
      <c r="A12" s="8" t="s">
        <v>23</v>
      </c>
      <c r="B12" s="8" t="s">
        <v>31</v>
      </c>
      <c r="C12" s="8" t="s">
        <v>841</v>
      </c>
      <c r="D12" s="8" t="s">
        <v>1847</v>
      </c>
      <c r="E12" s="8" t="s">
        <v>1946</v>
      </c>
    </row>
    <row r="13" spans="1:5" x14ac:dyDescent="0.3">
      <c r="A13" s="8" t="s">
        <v>23</v>
      </c>
      <c r="B13" s="8" t="s">
        <v>32</v>
      </c>
      <c r="C13" s="8" t="s">
        <v>1927</v>
      </c>
      <c r="D13" s="8" t="s">
        <v>1849</v>
      </c>
      <c r="E13" s="8" t="s">
        <v>1946</v>
      </c>
    </row>
    <row r="14" spans="1:5" x14ac:dyDescent="0.3">
      <c r="A14" s="8" t="s">
        <v>23</v>
      </c>
      <c r="B14" s="8" t="s">
        <v>32</v>
      </c>
      <c r="C14" s="8" t="s">
        <v>1928</v>
      </c>
      <c r="D14" s="8" t="s">
        <v>1850</v>
      </c>
      <c r="E14" s="8" t="s">
        <v>1852</v>
      </c>
    </row>
    <row r="15" spans="1:5" x14ac:dyDescent="0.3">
      <c r="A15" s="8" t="s">
        <v>23</v>
      </c>
      <c r="B15" s="8" t="s">
        <v>32</v>
      </c>
      <c r="C15" s="8" t="s">
        <v>1928</v>
      </c>
      <c r="D15" s="8" t="s">
        <v>1845</v>
      </c>
      <c r="E15" s="8" t="s">
        <v>1946</v>
      </c>
    </row>
    <row r="16" spans="1:5" x14ac:dyDescent="0.3">
      <c r="A16" s="8" t="s">
        <v>23</v>
      </c>
      <c r="B16" s="8" t="s">
        <v>32</v>
      </c>
      <c r="C16" s="8" t="s">
        <v>841</v>
      </c>
      <c r="D16" s="8" t="s">
        <v>1846</v>
      </c>
      <c r="E16" s="8" t="s">
        <v>1946</v>
      </c>
    </row>
    <row r="17" spans="1:5" x14ac:dyDescent="0.3">
      <c r="A17" s="8" t="s">
        <v>23</v>
      </c>
      <c r="B17" s="8" t="s">
        <v>32</v>
      </c>
      <c r="C17" s="8" t="s">
        <v>841</v>
      </c>
      <c r="D17" s="8" t="s">
        <v>1851</v>
      </c>
      <c r="E17" s="8" t="s">
        <v>1946</v>
      </c>
    </row>
    <row r="18" spans="1:5" x14ac:dyDescent="0.3">
      <c r="A18" s="8" t="s">
        <v>23</v>
      </c>
      <c r="B18" s="8" t="s">
        <v>33</v>
      </c>
      <c r="C18" s="8" t="s">
        <v>1927</v>
      </c>
      <c r="D18" s="8" t="s">
        <v>1853</v>
      </c>
      <c r="E18" s="8" t="s">
        <v>1856</v>
      </c>
    </row>
    <row r="19" spans="1:5" x14ac:dyDescent="0.3">
      <c r="A19" s="8" t="s">
        <v>23</v>
      </c>
      <c r="B19" s="8" t="s">
        <v>33</v>
      </c>
      <c r="C19" s="8" t="s">
        <v>1927</v>
      </c>
      <c r="D19" s="8" t="s">
        <v>1854</v>
      </c>
      <c r="E19" s="8" t="s">
        <v>2083</v>
      </c>
    </row>
    <row r="20" spans="1:5" x14ac:dyDescent="0.3">
      <c r="A20" s="8" t="s">
        <v>23</v>
      </c>
      <c r="B20" s="8" t="s">
        <v>33</v>
      </c>
      <c r="C20" s="8" t="s">
        <v>1928</v>
      </c>
      <c r="D20" s="8" t="s">
        <v>1855</v>
      </c>
      <c r="E20" s="8" t="s">
        <v>1946</v>
      </c>
    </row>
    <row r="21" spans="1:5" x14ac:dyDescent="0.3">
      <c r="A21" s="8" t="s">
        <v>23</v>
      </c>
      <c r="B21" s="8" t="s">
        <v>33</v>
      </c>
      <c r="C21" s="8" t="s">
        <v>1928</v>
      </c>
      <c r="D21" s="8" t="s">
        <v>1845</v>
      </c>
      <c r="E21" s="8" t="s">
        <v>1946</v>
      </c>
    </row>
    <row r="22" spans="1:5" x14ac:dyDescent="0.3">
      <c r="A22" s="8" t="s">
        <v>23</v>
      </c>
      <c r="B22" s="8" t="s">
        <v>33</v>
      </c>
      <c r="C22" s="8" t="s">
        <v>841</v>
      </c>
      <c r="D22" s="8" t="s">
        <v>1846</v>
      </c>
      <c r="E22" s="8" t="s">
        <v>1946</v>
      </c>
    </row>
    <row r="23" spans="1:5" x14ac:dyDescent="0.3">
      <c r="A23" s="8" t="s">
        <v>23</v>
      </c>
      <c r="B23" s="8" t="s">
        <v>33</v>
      </c>
      <c r="C23" s="8" t="s">
        <v>841</v>
      </c>
      <c r="D23" s="8" t="s">
        <v>1851</v>
      </c>
      <c r="E23" s="8" t="s">
        <v>1946</v>
      </c>
    </row>
    <row r="24" spans="1:5" x14ac:dyDescent="0.3">
      <c r="A24" s="8" t="s">
        <v>23</v>
      </c>
      <c r="B24" s="8" t="s">
        <v>34</v>
      </c>
      <c r="C24" s="8" t="s">
        <v>1929</v>
      </c>
      <c r="D24" s="8" t="s">
        <v>1857</v>
      </c>
      <c r="E24" s="8" t="s">
        <v>1867</v>
      </c>
    </row>
    <row r="25" spans="1:5" x14ac:dyDescent="0.3">
      <c r="A25" s="8" t="s">
        <v>23</v>
      </c>
      <c r="B25" s="8" t="s">
        <v>34</v>
      </c>
      <c r="C25" s="8" t="s">
        <v>1929</v>
      </c>
      <c r="D25" s="8" t="s">
        <v>1858</v>
      </c>
      <c r="E25" s="8" t="s">
        <v>1867</v>
      </c>
    </row>
    <row r="26" spans="1:5" x14ac:dyDescent="0.3">
      <c r="A26" s="8" t="s">
        <v>23</v>
      </c>
      <c r="B26" s="8" t="s">
        <v>34</v>
      </c>
      <c r="C26" s="8" t="s">
        <v>1929</v>
      </c>
      <c r="D26" s="8" t="s">
        <v>1859</v>
      </c>
      <c r="E26" s="8" t="s">
        <v>1867</v>
      </c>
    </row>
    <row r="27" spans="1:5" x14ac:dyDescent="0.3">
      <c r="A27" s="8" t="s">
        <v>23</v>
      </c>
      <c r="B27" s="8" t="s">
        <v>34</v>
      </c>
      <c r="C27" s="8" t="s">
        <v>1930</v>
      </c>
      <c r="D27" s="8" t="s">
        <v>1860</v>
      </c>
      <c r="E27" s="8" t="s">
        <v>1868</v>
      </c>
    </row>
    <row r="28" spans="1:5" x14ac:dyDescent="0.3">
      <c r="A28" s="8" t="s">
        <v>23</v>
      </c>
      <c r="B28" s="8" t="s">
        <v>34</v>
      </c>
      <c r="C28" s="8" t="s">
        <v>1930</v>
      </c>
      <c r="D28" s="8" t="s">
        <v>1861</v>
      </c>
      <c r="E28" s="8" t="s">
        <v>1947</v>
      </c>
    </row>
    <row r="29" spans="1:5" x14ac:dyDescent="0.3">
      <c r="A29" s="8" t="s">
        <v>23</v>
      </c>
      <c r="B29" s="8" t="s">
        <v>34</v>
      </c>
      <c r="C29" s="8" t="s">
        <v>1930</v>
      </c>
      <c r="D29" s="8" t="s">
        <v>1862</v>
      </c>
      <c r="E29" s="8" t="s">
        <v>1947</v>
      </c>
    </row>
    <row r="30" spans="1:5" x14ac:dyDescent="0.3">
      <c r="A30" s="8" t="s">
        <v>23</v>
      </c>
      <c r="B30" s="8" t="s">
        <v>34</v>
      </c>
      <c r="C30" s="8" t="s">
        <v>1930</v>
      </c>
      <c r="D30" s="8" t="s">
        <v>1863</v>
      </c>
      <c r="E30" s="8" t="s">
        <v>1947</v>
      </c>
    </row>
    <row r="31" spans="1:5" x14ac:dyDescent="0.3">
      <c r="A31" s="8" t="s">
        <v>23</v>
      </c>
      <c r="B31" s="8" t="s">
        <v>34</v>
      </c>
      <c r="C31" s="8" t="s">
        <v>1928</v>
      </c>
      <c r="D31" s="8" t="s">
        <v>1864</v>
      </c>
      <c r="E31" s="8" t="s">
        <v>1946</v>
      </c>
    </row>
    <row r="32" spans="1:5" x14ac:dyDescent="0.3">
      <c r="A32" s="8" t="s">
        <v>23</v>
      </c>
      <c r="B32" s="8" t="s">
        <v>34</v>
      </c>
      <c r="C32" s="8" t="s">
        <v>1928</v>
      </c>
      <c r="D32" s="8" t="s">
        <v>1865</v>
      </c>
      <c r="E32" s="8" t="s">
        <v>1946</v>
      </c>
    </row>
    <row r="33" spans="1:5" x14ac:dyDescent="0.3">
      <c r="A33" s="8" t="s">
        <v>23</v>
      </c>
      <c r="B33" s="8" t="s">
        <v>34</v>
      </c>
      <c r="C33" s="8" t="s">
        <v>1928</v>
      </c>
      <c r="D33" s="8" t="s">
        <v>1866</v>
      </c>
      <c r="E33" s="8" t="s">
        <v>2083</v>
      </c>
    </row>
    <row r="34" spans="1:5" x14ac:dyDescent="0.3">
      <c r="A34" s="8" t="s">
        <v>23</v>
      </c>
      <c r="B34" s="8" t="s">
        <v>34</v>
      </c>
      <c r="C34" s="8" t="s">
        <v>841</v>
      </c>
      <c r="D34" s="8" t="s">
        <v>1846</v>
      </c>
      <c r="E34" s="8" t="s">
        <v>1946</v>
      </c>
    </row>
    <row r="35" spans="1:5" x14ac:dyDescent="0.3">
      <c r="A35" s="8" t="s">
        <v>23</v>
      </c>
      <c r="B35" s="8" t="s">
        <v>34</v>
      </c>
      <c r="C35" s="8" t="s">
        <v>841</v>
      </c>
      <c r="D35" s="8" t="s">
        <v>1851</v>
      </c>
      <c r="E35" s="8" t="s">
        <v>1946</v>
      </c>
    </row>
    <row r="36" spans="1:5" x14ac:dyDescent="0.3">
      <c r="A36" s="8" t="s">
        <v>23</v>
      </c>
      <c r="B36" s="8" t="s">
        <v>35</v>
      </c>
      <c r="C36" s="8" t="s">
        <v>1931</v>
      </c>
      <c r="D36" s="8" t="s">
        <v>1869</v>
      </c>
      <c r="E36" s="8" t="s">
        <v>1873</v>
      </c>
    </row>
    <row r="37" spans="1:5" x14ac:dyDescent="0.3">
      <c r="A37" s="8" t="s">
        <v>23</v>
      </c>
      <c r="B37" s="8" t="s">
        <v>35</v>
      </c>
      <c r="C37" s="8" t="s">
        <v>1931</v>
      </c>
      <c r="D37" s="8" t="s">
        <v>1870</v>
      </c>
      <c r="E37" s="8" t="s">
        <v>1873</v>
      </c>
    </row>
    <row r="38" spans="1:5" x14ac:dyDescent="0.3">
      <c r="A38" s="8" t="s">
        <v>23</v>
      </c>
      <c r="B38" s="8" t="s">
        <v>35</v>
      </c>
      <c r="C38" s="8" t="s">
        <v>1931</v>
      </c>
      <c r="D38" s="8" t="s">
        <v>1871</v>
      </c>
      <c r="E38" s="8" t="s">
        <v>1873</v>
      </c>
    </row>
    <row r="39" spans="1:5" x14ac:dyDescent="0.3">
      <c r="A39" s="8" t="s">
        <v>23</v>
      </c>
      <c r="B39" s="8" t="s">
        <v>35</v>
      </c>
      <c r="C39" s="8" t="s">
        <v>1928</v>
      </c>
      <c r="D39" s="8" t="s">
        <v>1872</v>
      </c>
      <c r="E39" s="8" t="s">
        <v>1946</v>
      </c>
    </row>
    <row r="40" spans="1:5" x14ac:dyDescent="0.3">
      <c r="A40" s="8" t="s">
        <v>23</v>
      </c>
      <c r="B40" s="8" t="s">
        <v>35</v>
      </c>
      <c r="C40" s="8" t="s">
        <v>1928</v>
      </c>
      <c r="D40" s="8" t="s">
        <v>1865</v>
      </c>
      <c r="E40" s="8" t="s">
        <v>1946</v>
      </c>
    </row>
    <row r="41" spans="1:5" x14ac:dyDescent="0.3">
      <c r="A41" s="8" t="s">
        <v>23</v>
      </c>
      <c r="B41" s="8" t="s">
        <v>35</v>
      </c>
      <c r="C41" s="8" t="s">
        <v>841</v>
      </c>
      <c r="D41" s="8" t="s">
        <v>1846</v>
      </c>
      <c r="E41" s="8" t="s">
        <v>1946</v>
      </c>
    </row>
    <row r="42" spans="1:5" x14ac:dyDescent="0.3">
      <c r="A42" s="8" t="s">
        <v>23</v>
      </c>
      <c r="B42" s="8" t="s">
        <v>35</v>
      </c>
      <c r="C42" s="8" t="s">
        <v>841</v>
      </c>
      <c r="D42" s="8" t="s">
        <v>1851</v>
      </c>
      <c r="E42" s="8" t="s">
        <v>1946</v>
      </c>
    </row>
    <row r="43" spans="1:5" x14ac:dyDescent="0.3">
      <c r="A43" s="8" t="s">
        <v>23</v>
      </c>
      <c r="B43" s="8" t="s">
        <v>36</v>
      </c>
      <c r="C43" s="8" t="s">
        <v>1930</v>
      </c>
      <c r="D43" s="8" t="s">
        <v>1874</v>
      </c>
      <c r="E43" s="8" t="s">
        <v>1880</v>
      </c>
    </row>
    <row r="44" spans="1:5" x14ac:dyDescent="0.3">
      <c r="A44" s="8" t="s">
        <v>23</v>
      </c>
      <c r="B44" s="8" t="s">
        <v>36</v>
      </c>
      <c r="C44" s="8" t="s">
        <v>1930</v>
      </c>
      <c r="D44" s="8" t="s">
        <v>1875</v>
      </c>
      <c r="E44" s="8" t="s">
        <v>1880</v>
      </c>
    </row>
    <row r="45" spans="1:5" x14ac:dyDescent="0.3">
      <c r="A45" s="8" t="s">
        <v>23</v>
      </c>
      <c r="B45" s="8" t="s">
        <v>36</v>
      </c>
      <c r="C45" s="8" t="s">
        <v>1930</v>
      </c>
      <c r="D45" s="8" t="s">
        <v>1876</v>
      </c>
      <c r="E45" s="8" t="s">
        <v>1880</v>
      </c>
    </row>
    <row r="46" spans="1:5" x14ac:dyDescent="0.3">
      <c r="A46" s="8" t="s">
        <v>23</v>
      </c>
      <c r="B46" s="8" t="s">
        <v>36</v>
      </c>
      <c r="C46" s="8" t="s">
        <v>1930</v>
      </c>
      <c r="D46" s="8" t="s">
        <v>1877</v>
      </c>
      <c r="E46" s="8" t="s">
        <v>1880</v>
      </c>
    </row>
    <row r="47" spans="1:5" x14ac:dyDescent="0.3">
      <c r="A47" s="8" t="s">
        <v>23</v>
      </c>
      <c r="B47" s="8" t="s">
        <v>36</v>
      </c>
      <c r="C47" s="8" t="s">
        <v>1930</v>
      </c>
      <c r="D47" s="8" t="s">
        <v>1878</v>
      </c>
      <c r="E47" s="8" t="s">
        <v>1881</v>
      </c>
    </row>
    <row r="48" spans="1:5" x14ac:dyDescent="0.3">
      <c r="A48" s="8" t="s">
        <v>23</v>
      </c>
      <c r="B48" s="8" t="s">
        <v>36</v>
      </c>
      <c r="C48" s="8" t="s">
        <v>1928</v>
      </c>
      <c r="D48" s="8" t="s">
        <v>1879</v>
      </c>
      <c r="E48" s="8" t="s">
        <v>1946</v>
      </c>
    </row>
    <row r="49" spans="1:5" x14ac:dyDescent="0.3">
      <c r="A49" s="8" t="s">
        <v>23</v>
      </c>
      <c r="B49" s="8" t="s">
        <v>36</v>
      </c>
      <c r="C49" s="8" t="s">
        <v>1928</v>
      </c>
      <c r="D49" s="8" t="s">
        <v>1865</v>
      </c>
      <c r="E49" s="8" t="s">
        <v>1946</v>
      </c>
    </row>
    <row r="50" spans="1:5" x14ac:dyDescent="0.3">
      <c r="A50" s="8" t="s">
        <v>23</v>
      </c>
      <c r="B50" s="8" t="s">
        <v>36</v>
      </c>
      <c r="C50" s="8" t="s">
        <v>841</v>
      </c>
      <c r="D50" s="8" t="s">
        <v>1846</v>
      </c>
      <c r="E50" s="8" t="s">
        <v>1946</v>
      </c>
    </row>
    <row r="51" spans="1:5" x14ac:dyDescent="0.3">
      <c r="A51" s="8" t="s">
        <v>23</v>
      </c>
      <c r="B51" s="8" t="s">
        <v>36</v>
      </c>
      <c r="C51" s="8" t="s">
        <v>841</v>
      </c>
      <c r="D51" s="8" t="s">
        <v>1882</v>
      </c>
      <c r="E51" s="8" t="s">
        <v>1946</v>
      </c>
    </row>
    <row r="52" spans="1:5" x14ac:dyDescent="0.3">
      <c r="A52" s="8" t="s">
        <v>23</v>
      </c>
      <c r="B52" s="8" t="s">
        <v>1884</v>
      </c>
      <c r="C52" s="8" t="s">
        <v>1931</v>
      </c>
      <c r="D52" s="8" t="s">
        <v>1883</v>
      </c>
      <c r="E52" s="8" t="s">
        <v>1885</v>
      </c>
    </row>
    <row r="53" spans="1:5" x14ac:dyDescent="0.3">
      <c r="A53" s="8" t="s">
        <v>23</v>
      </c>
      <c r="B53" s="8" t="s">
        <v>1884</v>
      </c>
      <c r="C53" s="8" t="s">
        <v>1931</v>
      </c>
      <c r="D53" s="8" t="s">
        <v>2084</v>
      </c>
      <c r="E53" s="8" t="s">
        <v>2083</v>
      </c>
    </row>
    <row r="54" spans="1:5" x14ac:dyDescent="0.3">
      <c r="A54" s="8" t="s">
        <v>23</v>
      </c>
      <c r="B54" s="8" t="s">
        <v>1884</v>
      </c>
      <c r="C54" s="8" t="s">
        <v>1931</v>
      </c>
      <c r="D54" s="8" t="s">
        <v>2085</v>
      </c>
      <c r="E54" s="8" t="s">
        <v>2083</v>
      </c>
    </row>
    <row r="55" spans="1:5" x14ac:dyDescent="0.3">
      <c r="A55" s="8" t="s">
        <v>23</v>
      </c>
      <c r="B55" s="8" t="s">
        <v>1884</v>
      </c>
      <c r="C55" s="8" t="s">
        <v>1931</v>
      </c>
      <c r="D55" s="8" t="s">
        <v>2086</v>
      </c>
      <c r="E55" s="8" t="s">
        <v>2083</v>
      </c>
    </row>
    <row r="56" spans="1:5" x14ac:dyDescent="0.3">
      <c r="A56" s="8" t="s">
        <v>23</v>
      </c>
      <c r="B56" s="8" t="s">
        <v>1884</v>
      </c>
      <c r="C56" s="8" t="s">
        <v>1931</v>
      </c>
      <c r="D56" s="8" t="s">
        <v>2087</v>
      </c>
      <c r="E56" s="8" t="s">
        <v>2083</v>
      </c>
    </row>
    <row r="57" spans="1:5" x14ac:dyDescent="0.3">
      <c r="A57" s="8" t="s">
        <v>23</v>
      </c>
      <c r="B57" s="8" t="s">
        <v>1884</v>
      </c>
      <c r="C57" s="8" t="s">
        <v>2088</v>
      </c>
      <c r="D57" s="8" t="s">
        <v>2089</v>
      </c>
      <c r="E57" s="8" t="s">
        <v>2083</v>
      </c>
    </row>
    <row r="58" spans="1:5" x14ac:dyDescent="0.3">
      <c r="A58" s="8" t="s">
        <v>23</v>
      </c>
      <c r="B58" s="8" t="s">
        <v>48</v>
      </c>
      <c r="C58" s="8" t="s">
        <v>1931</v>
      </c>
      <c r="D58" s="8" t="s">
        <v>1886</v>
      </c>
      <c r="E58" s="8" t="s">
        <v>1946</v>
      </c>
    </row>
    <row r="59" spans="1:5" x14ac:dyDescent="0.3">
      <c r="A59" s="8" t="s">
        <v>23</v>
      </c>
      <c r="B59" s="8" t="s">
        <v>48</v>
      </c>
      <c r="C59" s="8" t="s">
        <v>1931</v>
      </c>
      <c r="D59" s="8" t="s">
        <v>1851</v>
      </c>
      <c r="E59" s="8" t="s">
        <v>1946</v>
      </c>
    </row>
    <row r="60" spans="1:5" x14ac:dyDescent="0.3">
      <c r="A60" s="8" t="s">
        <v>23</v>
      </c>
      <c r="B60" s="8" t="s">
        <v>48</v>
      </c>
      <c r="C60" s="8" t="s">
        <v>2090</v>
      </c>
      <c r="D60" s="8" t="s">
        <v>2091</v>
      </c>
      <c r="E60" s="8" t="s">
        <v>2083</v>
      </c>
    </row>
    <row r="61" spans="1:5" x14ac:dyDescent="0.3">
      <c r="A61" s="8" t="s">
        <v>23</v>
      </c>
      <c r="B61" s="8" t="s">
        <v>1816</v>
      </c>
      <c r="C61" s="8" t="s">
        <v>2092</v>
      </c>
      <c r="D61" s="8" t="s">
        <v>2094</v>
      </c>
      <c r="E61" s="8" t="s">
        <v>2083</v>
      </c>
    </row>
    <row r="62" spans="1:5" x14ac:dyDescent="0.3">
      <c r="A62" s="8" t="s">
        <v>23</v>
      </c>
      <c r="B62" s="8" t="s">
        <v>1816</v>
      </c>
      <c r="C62" s="8" t="s">
        <v>2093</v>
      </c>
      <c r="D62" s="8" t="s">
        <v>2095</v>
      </c>
      <c r="E62" s="8" t="s">
        <v>2083</v>
      </c>
    </row>
    <row r="63" spans="1:5" x14ac:dyDescent="0.3">
      <c r="A63" s="8" t="s">
        <v>23</v>
      </c>
      <c r="B63" s="8" t="s">
        <v>1816</v>
      </c>
      <c r="C63" s="8" t="s">
        <v>2093</v>
      </c>
      <c r="D63" s="8" t="s">
        <v>1944</v>
      </c>
      <c r="E63" s="8" t="s">
        <v>2083</v>
      </c>
    </row>
    <row r="64" spans="1:5" x14ac:dyDescent="0.3">
      <c r="A64" s="8" t="s">
        <v>23</v>
      </c>
      <c r="B64" s="8" t="s">
        <v>1887</v>
      </c>
      <c r="C64" s="8" t="s">
        <v>841</v>
      </c>
      <c r="D64" s="8" t="s">
        <v>1888</v>
      </c>
      <c r="E64" s="8" t="s">
        <v>1893</v>
      </c>
    </row>
    <row r="65" spans="1:5" x14ac:dyDescent="0.3">
      <c r="A65" s="8" t="s">
        <v>23</v>
      </c>
      <c r="B65" s="8" t="s">
        <v>1887</v>
      </c>
      <c r="C65" s="8" t="s">
        <v>841</v>
      </c>
      <c r="D65" s="8" t="s">
        <v>1889</v>
      </c>
      <c r="E65" s="8" t="s">
        <v>1893</v>
      </c>
    </row>
    <row r="66" spans="1:5" x14ac:dyDescent="0.3">
      <c r="A66" s="8" t="s">
        <v>23</v>
      </c>
      <c r="B66" s="8" t="s">
        <v>1887</v>
      </c>
      <c r="C66" s="8" t="s">
        <v>841</v>
      </c>
      <c r="D66" s="8" t="s">
        <v>1890</v>
      </c>
      <c r="E66" s="8" t="s">
        <v>1893</v>
      </c>
    </row>
    <row r="67" spans="1:5" x14ac:dyDescent="0.3">
      <c r="A67" s="8" t="s">
        <v>23</v>
      </c>
      <c r="B67" s="8" t="s">
        <v>1887</v>
      </c>
      <c r="C67" s="8" t="s">
        <v>1932</v>
      </c>
      <c r="D67" s="8" t="s">
        <v>1891</v>
      </c>
      <c r="E67" s="8" t="s">
        <v>1894</v>
      </c>
    </row>
    <row r="68" spans="1:5" x14ac:dyDescent="0.3">
      <c r="A68" s="8" t="s">
        <v>23</v>
      </c>
      <c r="B68" s="8" t="s">
        <v>1887</v>
      </c>
      <c r="C68" s="8" t="s">
        <v>1933</v>
      </c>
      <c r="D68" s="8" t="s">
        <v>1892</v>
      </c>
      <c r="E68" s="8" t="s">
        <v>1946</v>
      </c>
    </row>
    <row r="69" spans="1:5" x14ac:dyDescent="0.3">
      <c r="A69" s="8" t="s">
        <v>23</v>
      </c>
      <c r="B69" s="8" t="s">
        <v>47</v>
      </c>
      <c r="C69" s="8" t="s">
        <v>1934</v>
      </c>
      <c r="D69" s="8" t="s">
        <v>1895</v>
      </c>
      <c r="E69" s="8" t="s">
        <v>1898</v>
      </c>
    </row>
    <row r="70" spans="1:5" x14ac:dyDescent="0.3">
      <c r="A70" s="8" t="s">
        <v>23</v>
      </c>
      <c r="B70" s="8" t="s">
        <v>47</v>
      </c>
      <c r="C70" s="8" t="s">
        <v>1935</v>
      </c>
      <c r="D70" s="8" t="s">
        <v>1896</v>
      </c>
      <c r="E70" s="8" t="s">
        <v>1898</v>
      </c>
    </row>
    <row r="71" spans="1:5" x14ac:dyDescent="0.3">
      <c r="A71" s="8" t="s">
        <v>23</v>
      </c>
      <c r="B71" s="8" t="s">
        <v>47</v>
      </c>
      <c r="C71" s="8" t="s">
        <v>1935</v>
      </c>
      <c r="D71" s="8" t="s">
        <v>1897</v>
      </c>
      <c r="E71" s="8" t="s">
        <v>1898</v>
      </c>
    </row>
    <row r="72" spans="1:5" x14ac:dyDescent="0.3">
      <c r="A72" s="8" t="s">
        <v>24</v>
      </c>
      <c r="B72" s="8" t="s">
        <v>1949</v>
      </c>
      <c r="C72" s="8" t="s">
        <v>1936</v>
      </c>
      <c r="D72" s="8" t="s">
        <v>1899</v>
      </c>
      <c r="E72" s="8" t="s">
        <v>1946</v>
      </c>
    </row>
    <row r="73" spans="1:5" x14ac:dyDescent="0.3">
      <c r="A73" s="8" t="s">
        <v>24</v>
      </c>
      <c r="B73" s="8" t="s">
        <v>1949</v>
      </c>
      <c r="C73" s="8" t="s">
        <v>1936</v>
      </c>
      <c r="D73" s="8" t="s">
        <v>1900</v>
      </c>
      <c r="E73" s="8" t="s">
        <v>1946</v>
      </c>
    </row>
    <row r="74" spans="1:5" x14ac:dyDescent="0.3">
      <c r="A74" s="8" t="s">
        <v>24</v>
      </c>
      <c r="B74" s="8" t="s">
        <v>1949</v>
      </c>
      <c r="C74" s="8" t="s">
        <v>1936</v>
      </c>
      <c r="D74" s="8" t="s">
        <v>1901</v>
      </c>
      <c r="E74" s="8" t="s">
        <v>1904</v>
      </c>
    </row>
    <row r="75" spans="1:5" x14ac:dyDescent="0.3">
      <c r="A75" s="8" t="s">
        <v>24</v>
      </c>
      <c r="B75" s="8" t="s">
        <v>1949</v>
      </c>
      <c r="C75" s="8" t="s">
        <v>1928</v>
      </c>
      <c r="D75" s="8" t="s">
        <v>1902</v>
      </c>
      <c r="E75" s="8" t="s">
        <v>1946</v>
      </c>
    </row>
    <row r="76" spans="1:5" x14ac:dyDescent="0.3">
      <c r="A76" s="8" t="s">
        <v>24</v>
      </c>
      <c r="B76" s="8" t="s">
        <v>1949</v>
      </c>
      <c r="C76" s="8" t="s">
        <v>841</v>
      </c>
      <c r="D76" s="8" t="s">
        <v>1903</v>
      </c>
      <c r="E76" s="8" t="s">
        <v>1946</v>
      </c>
    </row>
    <row r="77" spans="1:5" x14ac:dyDescent="0.3">
      <c r="A77" s="8" t="s">
        <v>24</v>
      </c>
      <c r="B77" s="8" t="s">
        <v>1950</v>
      </c>
      <c r="C77" s="8" t="s">
        <v>1937</v>
      </c>
      <c r="D77" s="8" t="s">
        <v>1905</v>
      </c>
      <c r="E77" s="8" t="s">
        <v>1946</v>
      </c>
    </row>
    <row r="78" spans="1:5" x14ac:dyDescent="0.3">
      <c r="A78" s="8" t="s">
        <v>24</v>
      </c>
      <c r="B78" s="8" t="s">
        <v>1950</v>
      </c>
      <c r="C78" s="8" t="s">
        <v>1937</v>
      </c>
      <c r="D78" s="8" t="s">
        <v>1906</v>
      </c>
      <c r="E78" s="8" t="s">
        <v>1912</v>
      </c>
    </row>
    <row r="79" spans="1:5" x14ac:dyDescent="0.3">
      <c r="A79" s="8" t="s">
        <v>24</v>
      </c>
      <c r="B79" s="8" t="s">
        <v>1950</v>
      </c>
      <c r="C79" s="8" t="s">
        <v>1938</v>
      </c>
      <c r="D79" s="8" t="s">
        <v>1907</v>
      </c>
      <c r="E79" s="8" t="s">
        <v>1946</v>
      </c>
    </row>
    <row r="80" spans="1:5" x14ac:dyDescent="0.3">
      <c r="A80" s="8" t="s">
        <v>24</v>
      </c>
      <c r="B80" s="8" t="s">
        <v>1950</v>
      </c>
      <c r="C80" s="8" t="s">
        <v>1938</v>
      </c>
      <c r="D80" s="8" t="s">
        <v>1908</v>
      </c>
      <c r="E80" s="8" t="s">
        <v>1904</v>
      </c>
    </row>
    <row r="81" spans="1:5" x14ac:dyDescent="0.3">
      <c r="A81" s="8" t="s">
        <v>24</v>
      </c>
      <c r="B81" s="8" t="s">
        <v>1950</v>
      </c>
      <c r="C81" s="8" t="s">
        <v>1928</v>
      </c>
      <c r="D81" s="8" t="s">
        <v>1909</v>
      </c>
      <c r="E81" s="8" t="s">
        <v>1946</v>
      </c>
    </row>
    <row r="82" spans="1:5" x14ac:dyDescent="0.3">
      <c r="A82" s="8" t="s">
        <v>24</v>
      </c>
      <c r="B82" s="8" t="s">
        <v>1950</v>
      </c>
      <c r="C82" s="8" t="s">
        <v>841</v>
      </c>
      <c r="D82" s="8" t="s">
        <v>1910</v>
      </c>
      <c r="E82" s="8" t="s">
        <v>1946</v>
      </c>
    </row>
    <row r="83" spans="1:5" x14ac:dyDescent="0.3">
      <c r="A83" s="8" t="s">
        <v>24</v>
      </c>
      <c r="B83" s="8" t="s">
        <v>1950</v>
      </c>
      <c r="C83" s="8" t="s">
        <v>841</v>
      </c>
      <c r="D83" s="8" t="s">
        <v>1911</v>
      </c>
      <c r="E83" s="8" t="s">
        <v>1913</v>
      </c>
    </row>
    <row r="84" spans="1:5" x14ac:dyDescent="0.3">
      <c r="A84" s="8" t="s">
        <v>24</v>
      </c>
      <c r="B84" s="8" t="s">
        <v>1950</v>
      </c>
      <c r="C84" s="8" t="s">
        <v>841</v>
      </c>
      <c r="D84" s="8" t="s">
        <v>1903</v>
      </c>
      <c r="E84" s="8" t="s">
        <v>1946</v>
      </c>
    </row>
    <row r="85" spans="1:5" x14ac:dyDescent="0.3">
      <c r="A85" s="8" t="s">
        <v>24</v>
      </c>
      <c r="B85" s="8" t="s">
        <v>1950</v>
      </c>
      <c r="C85" s="8" t="s">
        <v>841</v>
      </c>
      <c r="D85" s="8" t="s">
        <v>1914</v>
      </c>
      <c r="E85" s="8" t="s">
        <v>1946</v>
      </c>
    </row>
    <row r="86" spans="1:5" x14ac:dyDescent="0.3">
      <c r="A86" s="8" t="s">
        <v>24</v>
      </c>
      <c r="B86" s="8" t="s">
        <v>1950</v>
      </c>
      <c r="C86" s="8" t="s">
        <v>841</v>
      </c>
      <c r="D86" s="8" t="s">
        <v>1915</v>
      </c>
      <c r="E86" s="8" t="s">
        <v>1946</v>
      </c>
    </row>
    <row r="87" spans="1:5" x14ac:dyDescent="0.3">
      <c r="A87" s="8" t="s">
        <v>24</v>
      </c>
      <c r="B87" s="8" t="s">
        <v>2096</v>
      </c>
      <c r="C87" s="8" t="s">
        <v>2097</v>
      </c>
      <c r="D87" s="8" t="s">
        <v>2098</v>
      </c>
      <c r="E87" s="8" t="s">
        <v>1946</v>
      </c>
    </row>
    <row r="88" spans="1:5" x14ac:dyDescent="0.3">
      <c r="A88" s="8" t="s">
        <v>24</v>
      </c>
      <c r="B88" s="8" t="s">
        <v>39</v>
      </c>
      <c r="C88" s="8" t="s">
        <v>1937</v>
      </c>
      <c r="D88" s="8" t="s">
        <v>1916</v>
      </c>
      <c r="E88" s="8" t="s">
        <v>1951</v>
      </c>
    </row>
    <row r="89" spans="1:5" x14ac:dyDescent="0.3">
      <c r="A89" s="8" t="s">
        <v>24</v>
      </c>
      <c r="B89" s="8" t="s">
        <v>39</v>
      </c>
      <c r="C89" s="8" t="s">
        <v>1937</v>
      </c>
      <c r="D89" s="8" t="s">
        <v>1917</v>
      </c>
      <c r="E89" s="8" t="s">
        <v>1952</v>
      </c>
    </row>
    <row r="90" spans="1:5" x14ac:dyDescent="0.3">
      <c r="A90" s="8" t="s">
        <v>24</v>
      </c>
      <c r="B90" s="8" t="s">
        <v>39</v>
      </c>
      <c r="C90" s="8" t="s">
        <v>841</v>
      </c>
      <c r="D90" s="8" t="s">
        <v>1918</v>
      </c>
      <c r="E90" s="8" t="s">
        <v>1946</v>
      </c>
    </row>
    <row r="91" spans="1:5" x14ac:dyDescent="0.3">
      <c r="A91" s="8" t="s">
        <v>24</v>
      </c>
      <c r="B91" s="8" t="s">
        <v>39</v>
      </c>
      <c r="C91" s="8" t="s">
        <v>841</v>
      </c>
      <c r="D91" s="8" t="s">
        <v>1919</v>
      </c>
      <c r="E91" s="8" t="s">
        <v>1953</v>
      </c>
    </row>
    <row r="92" spans="1:5" x14ac:dyDescent="0.3">
      <c r="A92" s="8" t="s">
        <v>24</v>
      </c>
      <c r="B92" s="8" t="s">
        <v>1939</v>
      </c>
      <c r="C92" s="8"/>
      <c r="D92" s="8" t="s">
        <v>1920</v>
      </c>
      <c r="E92" s="8" t="s">
        <v>1954</v>
      </c>
    </row>
    <row r="93" spans="1:5" x14ac:dyDescent="0.3">
      <c r="A93" s="8" t="s">
        <v>24</v>
      </c>
      <c r="B93" s="8" t="s">
        <v>1939</v>
      </c>
      <c r="C93" s="8"/>
      <c r="D93" s="8" t="s">
        <v>1921</v>
      </c>
      <c r="E93" s="8" t="s">
        <v>1954</v>
      </c>
    </row>
    <row r="94" spans="1:5" x14ac:dyDescent="0.3">
      <c r="A94" s="8" t="s">
        <v>24</v>
      </c>
      <c r="B94" s="8" t="s">
        <v>1939</v>
      </c>
      <c r="C94" s="8"/>
      <c r="D94" s="8" t="s">
        <v>1922</v>
      </c>
      <c r="E94" s="8" t="s">
        <v>1954</v>
      </c>
    </row>
    <row r="95" spans="1:5" x14ac:dyDescent="0.3">
      <c r="A95" s="8" t="s">
        <v>24</v>
      </c>
      <c r="B95" s="8" t="s">
        <v>1939</v>
      </c>
      <c r="C95" s="8"/>
      <c r="D95" s="8" t="s">
        <v>1923</v>
      </c>
      <c r="E95" s="8" t="s">
        <v>1954</v>
      </c>
    </row>
    <row r="96" spans="1:5" x14ac:dyDescent="0.3">
      <c r="A96" s="8" t="s">
        <v>24</v>
      </c>
      <c r="B96" s="8" t="s">
        <v>1939</v>
      </c>
      <c r="C96" s="8"/>
      <c r="D96" s="8" t="s">
        <v>1924</v>
      </c>
      <c r="E96" s="8" t="s">
        <v>1954</v>
      </c>
    </row>
    <row r="97" spans="1:5" x14ac:dyDescent="0.3">
      <c r="A97" s="8" t="s">
        <v>24</v>
      </c>
      <c r="B97" s="8" t="s">
        <v>1939</v>
      </c>
      <c r="C97" s="8"/>
      <c r="D97" s="8" t="s">
        <v>1925</v>
      </c>
      <c r="E97" s="8" t="s">
        <v>1954</v>
      </c>
    </row>
    <row r="98" spans="1:5" x14ac:dyDescent="0.3">
      <c r="A98" s="8" t="s">
        <v>24</v>
      </c>
      <c r="B98" s="8" t="s">
        <v>40</v>
      </c>
      <c r="C98" s="8" t="s">
        <v>1941</v>
      </c>
      <c r="D98" s="8" t="s">
        <v>1940</v>
      </c>
      <c r="E98" s="8" t="s">
        <v>1955</v>
      </c>
    </row>
    <row r="99" spans="1:5" x14ac:dyDescent="0.3">
      <c r="A99" s="8" t="s">
        <v>24</v>
      </c>
      <c r="B99" s="8" t="s">
        <v>40</v>
      </c>
      <c r="C99" s="8" t="s">
        <v>1941</v>
      </c>
      <c r="D99" s="8" t="s">
        <v>1942</v>
      </c>
      <c r="E99" s="8" t="s">
        <v>1955</v>
      </c>
    </row>
    <row r="100" spans="1:5" x14ac:dyDescent="0.3">
      <c r="A100" s="8" t="s">
        <v>24</v>
      </c>
      <c r="B100" s="8" t="s">
        <v>40</v>
      </c>
      <c r="C100" s="8" t="s">
        <v>841</v>
      </c>
      <c r="D100" s="8" t="s">
        <v>1943</v>
      </c>
      <c r="E100" s="8" t="s">
        <v>2083</v>
      </c>
    </row>
    <row r="101" spans="1:5" x14ac:dyDescent="0.3">
      <c r="A101" s="8" t="s">
        <v>24</v>
      </c>
      <c r="B101" s="8" t="s">
        <v>40</v>
      </c>
      <c r="C101" s="8" t="s">
        <v>841</v>
      </c>
      <c r="D101" s="8" t="s">
        <v>1944</v>
      </c>
      <c r="E101" s="8" t="s">
        <v>2083</v>
      </c>
    </row>
    <row r="102" spans="1:5" x14ac:dyDescent="0.3">
      <c r="A102" s="8" t="s">
        <v>24</v>
      </c>
      <c r="B102" s="8" t="s">
        <v>40</v>
      </c>
      <c r="C102" s="8" t="s">
        <v>841</v>
      </c>
      <c r="D102" s="8" t="s">
        <v>1945</v>
      </c>
      <c r="E102" s="8" t="s">
        <v>1956</v>
      </c>
    </row>
    <row r="103" spans="1:5" x14ac:dyDescent="0.3">
      <c r="A103" s="8" t="s">
        <v>24</v>
      </c>
      <c r="B103" s="8" t="s">
        <v>41</v>
      </c>
      <c r="C103" s="8"/>
      <c r="D103" s="8" t="s">
        <v>1957</v>
      </c>
      <c r="E103" s="8" t="s">
        <v>1960</v>
      </c>
    </row>
    <row r="104" spans="1:5" x14ac:dyDescent="0.3">
      <c r="A104" s="8" t="s">
        <v>24</v>
      </c>
      <c r="B104" s="8" t="s">
        <v>41</v>
      </c>
      <c r="C104" s="8"/>
      <c r="D104" s="8" t="s">
        <v>1958</v>
      </c>
      <c r="E104" s="8" t="s">
        <v>1961</v>
      </c>
    </row>
    <row r="105" spans="1:5" x14ac:dyDescent="0.3">
      <c r="A105" s="8" t="s">
        <v>24</v>
      </c>
      <c r="B105" s="8" t="s">
        <v>41</v>
      </c>
      <c r="C105" s="8"/>
      <c r="D105" s="8" t="s">
        <v>1959</v>
      </c>
      <c r="E105" s="8" t="s">
        <v>2083</v>
      </c>
    </row>
    <row r="106" spans="1:5" x14ac:dyDescent="0.3">
      <c r="A106" s="8" t="s">
        <v>24</v>
      </c>
      <c r="B106" s="8" t="s">
        <v>2099</v>
      </c>
      <c r="C106" s="8" t="s">
        <v>1936</v>
      </c>
      <c r="D106" s="8" t="s">
        <v>2100</v>
      </c>
      <c r="E106" s="8" t="s">
        <v>1946</v>
      </c>
    </row>
    <row r="107" spans="1:5" x14ac:dyDescent="0.3">
      <c r="A107" s="8" t="s">
        <v>24</v>
      </c>
      <c r="B107" s="8" t="s">
        <v>2099</v>
      </c>
      <c r="C107" s="8" t="s">
        <v>1928</v>
      </c>
      <c r="D107" s="8" t="s">
        <v>2101</v>
      </c>
      <c r="E107" s="8" t="s">
        <v>1946</v>
      </c>
    </row>
    <row r="108" spans="1:5" x14ac:dyDescent="0.3">
      <c r="A108" s="8" t="s">
        <v>24</v>
      </c>
      <c r="B108" s="8" t="s">
        <v>2099</v>
      </c>
      <c r="C108" s="8" t="s">
        <v>841</v>
      </c>
      <c r="D108" s="8" t="s">
        <v>1903</v>
      </c>
      <c r="E108" s="8" t="s">
        <v>1946</v>
      </c>
    </row>
    <row r="109" spans="1:5" x14ac:dyDescent="0.3">
      <c r="A109" s="8" t="s">
        <v>25</v>
      </c>
      <c r="B109" s="8" t="s">
        <v>1962</v>
      </c>
      <c r="C109" s="8" t="s">
        <v>42</v>
      </c>
      <c r="D109" s="8" t="s">
        <v>1963</v>
      </c>
      <c r="E109" s="8" t="s">
        <v>1946</v>
      </c>
    </row>
    <row r="110" spans="1:5" x14ac:dyDescent="0.3">
      <c r="A110" s="8" t="s">
        <v>25</v>
      </c>
      <c r="B110" s="8" t="s">
        <v>1962</v>
      </c>
      <c r="C110" s="8" t="s">
        <v>43</v>
      </c>
      <c r="D110" s="8" t="s">
        <v>1964</v>
      </c>
      <c r="E110" s="8" t="s">
        <v>1975</v>
      </c>
    </row>
    <row r="111" spans="1:5" x14ac:dyDescent="0.3">
      <c r="A111" s="8" t="s">
        <v>25</v>
      </c>
      <c r="B111" s="8" t="s">
        <v>1962</v>
      </c>
      <c r="C111" s="8" t="s">
        <v>44</v>
      </c>
      <c r="D111" s="8" t="s">
        <v>1965</v>
      </c>
      <c r="E111" s="8" t="s">
        <v>1975</v>
      </c>
    </row>
    <row r="112" spans="1:5" x14ac:dyDescent="0.3">
      <c r="A112" s="8" t="s">
        <v>25</v>
      </c>
      <c r="B112" s="8" t="s">
        <v>1962</v>
      </c>
      <c r="C112" s="8" t="s">
        <v>45</v>
      </c>
      <c r="D112" s="8" t="s">
        <v>1966</v>
      </c>
      <c r="E112" s="8" t="s">
        <v>1975</v>
      </c>
    </row>
    <row r="113" spans="1:5" x14ac:dyDescent="0.3">
      <c r="A113" s="8" t="s">
        <v>25</v>
      </c>
      <c r="B113" s="8" t="s">
        <v>1962</v>
      </c>
      <c r="C113" s="8" t="s">
        <v>2102</v>
      </c>
      <c r="D113" s="8" t="s">
        <v>2103</v>
      </c>
      <c r="E113" s="8" t="s">
        <v>2104</v>
      </c>
    </row>
    <row r="114" spans="1:5" x14ac:dyDescent="0.3">
      <c r="A114" s="8" t="s">
        <v>25</v>
      </c>
      <c r="B114" s="8" t="s">
        <v>1962</v>
      </c>
      <c r="C114" s="8" t="s">
        <v>2105</v>
      </c>
      <c r="D114" s="8" t="s">
        <v>1967</v>
      </c>
      <c r="E114" s="8" t="s">
        <v>1946</v>
      </c>
    </row>
    <row r="115" spans="1:5" x14ac:dyDescent="0.3">
      <c r="A115" s="8" t="s">
        <v>25</v>
      </c>
      <c r="B115" s="8" t="s">
        <v>1962</v>
      </c>
      <c r="C115" s="8" t="s">
        <v>50</v>
      </c>
      <c r="D115" s="8" t="s">
        <v>1968</v>
      </c>
      <c r="E115" s="8" t="s">
        <v>1975</v>
      </c>
    </row>
    <row r="116" spans="1:5" x14ac:dyDescent="0.3">
      <c r="A116" s="8" t="s">
        <v>25</v>
      </c>
      <c r="B116" s="8" t="s">
        <v>1962</v>
      </c>
      <c r="C116" s="8" t="s">
        <v>50</v>
      </c>
      <c r="D116" s="8" t="s">
        <v>1969</v>
      </c>
      <c r="E116" s="8" t="s">
        <v>1975</v>
      </c>
    </row>
    <row r="117" spans="1:5" x14ac:dyDescent="0.3">
      <c r="A117" s="8" t="s">
        <v>25</v>
      </c>
      <c r="B117" s="8" t="s">
        <v>1962</v>
      </c>
      <c r="C117" s="8" t="s">
        <v>50</v>
      </c>
      <c r="D117" s="8" t="s">
        <v>1970</v>
      </c>
      <c r="E117" s="8" t="s">
        <v>1975</v>
      </c>
    </row>
    <row r="118" spans="1:5" x14ac:dyDescent="0.3">
      <c r="A118" s="8" t="s">
        <v>25</v>
      </c>
      <c r="B118" s="8" t="s">
        <v>1962</v>
      </c>
      <c r="C118" s="8" t="s">
        <v>50</v>
      </c>
      <c r="D118" s="8" t="s">
        <v>1971</v>
      </c>
      <c r="E118" s="8" t="s">
        <v>1975</v>
      </c>
    </row>
    <row r="119" spans="1:5" x14ac:dyDescent="0.3">
      <c r="A119" s="8" t="s">
        <v>25</v>
      </c>
      <c r="B119" s="8" t="s">
        <v>1962</v>
      </c>
      <c r="C119" s="8" t="s">
        <v>50</v>
      </c>
      <c r="D119" s="8" t="s">
        <v>1972</v>
      </c>
      <c r="E119" s="8" t="s">
        <v>1975</v>
      </c>
    </row>
    <row r="120" spans="1:5" x14ac:dyDescent="0.3">
      <c r="A120" s="8" t="s">
        <v>25</v>
      </c>
      <c r="B120" s="8" t="s">
        <v>1962</v>
      </c>
      <c r="C120" s="8" t="s">
        <v>1974</v>
      </c>
      <c r="D120" s="8" t="s">
        <v>1973</v>
      </c>
      <c r="E120" s="8" t="s">
        <v>1948</v>
      </c>
    </row>
    <row r="121" spans="1:5" x14ac:dyDescent="0.3">
      <c r="A121" s="8" t="s">
        <v>26</v>
      </c>
      <c r="B121" s="8" t="s">
        <v>26</v>
      </c>
      <c r="C121" s="8" t="s">
        <v>1976</v>
      </c>
      <c r="D121" s="8" t="s">
        <v>1979</v>
      </c>
      <c r="E121" s="8" t="s">
        <v>1985</v>
      </c>
    </row>
    <row r="122" spans="1:5" x14ac:dyDescent="0.3">
      <c r="A122" s="8" t="s">
        <v>26</v>
      </c>
      <c r="B122" s="8" t="s">
        <v>26</v>
      </c>
      <c r="C122" s="8" t="s">
        <v>1977</v>
      </c>
      <c r="D122" s="8" t="s">
        <v>1981</v>
      </c>
      <c r="E122" s="8" t="s">
        <v>1985</v>
      </c>
    </row>
    <row r="123" spans="1:5" x14ac:dyDescent="0.3">
      <c r="A123" s="8" t="s">
        <v>26</v>
      </c>
      <c r="B123" s="8" t="s">
        <v>26</v>
      </c>
      <c r="C123" s="8" t="s">
        <v>1977</v>
      </c>
      <c r="D123" s="8" t="s">
        <v>1980</v>
      </c>
      <c r="E123" s="8" t="s">
        <v>1985</v>
      </c>
    </row>
    <row r="124" spans="1:5" x14ac:dyDescent="0.3">
      <c r="A124" s="8" t="s">
        <v>26</v>
      </c>
      <c r="B124" s="8" t="s">
        <v>26</v>
      </c>
      <c r="C124" s="8" t="s">
        <v>1978</v>
      </c>
      <c r="D124" s="8" t="s">
        <v>1982</v>
      </c>
      <c r="E124" s="8" t="s">
        <v>1986</v>
      </c>
    </row>
    <row r="125" spans="1:5" x14ac:dyDescent="0.3">
      <c r="A125" s="8" t="s">
        <v>26</v>
      </c>
      <c r="B125" s="8" t="s">
        <v>26</v>
      </c>
      <c r="C125" s="8" t="s">
        <v>1978</v>
      </c>
      <c r="D125" s="8" t="s">
        <v>1983</v>
      </c>
      <c r="E125" s="8" t="s">
        <v>1987</v>
      </c>
    </row>
    <row r="126" spans="1:5" x14ac:dyDescent="0.3">
      <c r="A126" s="8" t="s">
        <v>26</v>
      </c>
      <c r="B126" s="8" t="s">
        <v>26</v>
      </c>
      <c r="C126" s="8" t="s">
        <v>1978</v>
      </c>
      <c r="D126" s="8" t="s">
        <v>1984</v>
      </c>
      <c r="E126" s="8" t="s">
        <v>1988</v>
      </c>
    </row>
    <row r="127" spans="1:5" x14ac:dyDescent="0.3">
      <c r="A127" s="8" t="s">
        <v>26</v>
      </c>
      <c r="B127" s="8" t="s">
        <v>53</v>
      </c>
      <c r="C127" s="8" t="s">
        <v>1989</v>
      </c>
      <c r="D127" s="8" t="s">
        <v>1990</v>
      </c>
      <c r="E127" s="8" t="s">
        <v>1988</v>
      </c>
    </row>
    <row r="128" spans="1:5" x14ac:dyDescent="0.3">
      <c r="A128" s="8" t="s">
        <v>26</v>
      </c>
      <c r="B128" s="8" t="s">
        <v>53</v>
      </c>
      <c r="C128" s="8" t="s">
        <v>1991</v>
      </c>
      <c r="D128" s="8" t="s">
        <v>1992</v>
      </c>
      <c r="E128" s="8" t="s">
        <v>1988</v>
      </c>
    </row>
    <row r="129" spans="1:5" x14ac:dyDescent="0.3">
      <c r="A129" s="8" t="s">
        <v>26</v>
      </c>
      <c r="B129" s="8" t="s">
        <v>1993</v>
      </c>
      <c r="C129" s="8" t="s">
        <v>1995</v>
      </c>
      <c r="D129" s="8" t="s">
        <v>1996</v>
      </c>
      <c r="E129" s="8" t="s">
        <v>1997</v>
      </c>
    </row>
    <row r="130" spans="1:5" x14ac:dyDescent="0.3">
      <c r="A130" s="8" t="s">
        <v>26</v>
      </c>
      <c r="B130" s="8" t="s">
        <v>1994</v>
      </c>
      <c r="C130" s="8" t="s">
        <v>841</v>
      </c>
      <c r="D130" s="8" t="s">
        <v>1998</v>
      </c>
      <c r="E130" s="8" t="s">
        <v>2001</v>
      </c>
    </row>
    <row r="131" spans="1:5" x14ac:dyDescent="0.3">
      <c r="A131" s="8" t="s">
        <v>26</v>
      </c>
      <c r="B131" s="8" t="s">
        <v>1994</v>
      </c>
      <c r="C131" s="8" t="s">
        <v>841</v>
      </c>
      <c r="D131" s="8" t="s">
        <v>1999</v>
      </c>
      <c r="E131" s="8" t="s">
        <v>2002</v>
      </c>
    </row>
    <row r="132" spans="1:5" x14ac:dyDescent="0.3">
      <c r="A132" s="8" t="s">
        <v>26</v>
      </c>
      <c r="B132" s="8" t="s">
        <v>1994</v>
      </c>
      <c r="C132" s="8" t="s">
        <v>1816</v>
      </c>
      <c r="D132" s="8" t="s">
        <v>2000</v>
      </c>
      <c r="E132" s="8" t="s">
        <v>2003</v>
      </c>
    </row>
    <row r="133" spans="1:5" s="82" customFormat="1" x14ac:dyDescent="0.3">
      <c r="A133" s="8" t="s">
        <v>27</v>
      </c>
      <c r="B133" s="8" t="s">
        <v>55</v>
      </c>
      <c r="C133" s="8" t="s">
        <v>2009</v>
      </c>
      <c r="D133" s="8" t="s">
        <v>2004</v>
      </c>
      <c r="E133" s="8" t="s">
        <v>2010</v>
      </c>
    </row>
    <row r="134" spans="1:5" x14ac:dyDescent="0.3">
      <c r="A134" s="8" t="s">
        <v>27</v>
      </c>
      <c r="B134" s="8" t="s">
        <v>55</v>
      </c>
      <c r="C134" s="8" t="s">
        <v>2009</v>
      </c>
      <c r="D134" s="8" t="s">
        <v>2005</v>
      </c>
      <c r="E134" s="8" t="s">
        <v>2010</v>
      </c>
    </row>
    <row r="135" spans="1:5" x14ac:dyDescent="0.3">
      <c r="A135" s="8" t="s">
        <v>27</v>
      </c>
      <c r="B135" s="8" t="s">
        <v>55</v>
      </c>
      <c r="C135" s="8" t="s">
        <v>841</v>
      </c>
      <c r="D135" s="8" t="s">
        <v>2006</v>
      </c>
      <c r="E135" s="8" t="s">
        <v>2011</v>
      </c>
    </row>
    <row r="136" spans="1:5" x14ac:dyDescent="0.3">
      <c r="A136" s="8" t="s">
        <v>27</v>
      </c>
      <c r="B136" s="8" t="s">
        <v>55</v>
      </c>
      <c r="C136" s="8" t="s">
        <v>841</v>
      </c>
      <c r="D136" s="8" t="s">
        <v>2007</v>
      </c>
      <c r="E136" s="8" t="s">
        <v>2011</v>
      </c>
    </row>
    <row r="137" spans="1:5" x14ac:dyDescent="0.3">
      <c r="A137" s="8" t="s">
        <v>27</v>
      </c>
      <c r="B137" s="8" t="s">
        <v>55</v>
      </c>
      <c r="C137" s="8" t="s">
        <v>841</v>
      </c>
      <c r="D137" s="8" t="s">
        <v>2008</v>
      </c>
      <c r="E137" s="8" t="s">
        <v>2012</v>
      </c>
    </row>
    <row r="138" spans="1:5" x14ac:dyDescent="0.3">
      <c r="A138" s="8" t="s">
        <v>27</v>
      </c>
      <c r="B138" s="8" t="s">
        <v>56</v>
      </c>
      <c r="C138" s="8" t="s">
        <v>2013</v>
      </c>
      <c r="D138" s="8" t="s">
        <v>2014</v>
      </c>
      <c r="E138" s="8" t="s">
        <v>2018</v>
      </c>
    </row>
    <row r="139" spans="1:5" x14ac:dyDescent="0.3">
      <c r="A139" s="8" t="s">
        <v>27</v>
      </c>
      <c r="B139" s="8" t="s">
        <v>56</v>
      </c>
      <c r="C139" s="8" t="s">
        <v>841</v>
      </c>
      <c r="D139" s="8" t="s">
        <v>2015</v>
      </c>
      <c r="E139" s="8" t="s">
        <v>2019</v>
      </c>
    </row>
    <row r="140" spans="1:5" x14ac:dyDescent="0.3">
      <c r="A140" s="8" t="s">
        <v>27</v>
      </c>
      <c r="B140" s="8" t="s">
        <v>56</v>
      </c>
      <c r="C140" s="8" t="s">
        <v>841</v>
      </c>
      <c r="D140" s="8" t="s">
        <v>2007</v>
      </c>
      <c r="E140" s="8" t="s">
        <v>2019</v>
      </c>
    </row>
    <row r="141" spans="1:5" x14ac:dyDescent="0.3">
      <c r="A141" s="8" t="s">
        <v>27</v>
      </c>
      <c r="B141" s="8" t="s">
        <v>56</v>
      </c>
      <c r="C141" s="8" t="s">
        <v>2017</v>
      </c>
      <c r="D141" s="8" t="s">
        <v>2016</v>
      </c>
      <c r="E141" s="8" t="s">
        <v>2019</v>
      </c>
    </row>
    <row r="142" spans="1:5" x14ac:dyDescent="0.3">
      <c r="A142" s="8" t="s">
        <v>27</v>
      </c>
      <c r="B142" s="8" t="s">
        <v>57</v>
      </c>
      <c r="C142" s="8" t="s">
        <v>2026</v>
      </c>
      <c r="D142" s="8" t="s">
        <v>2020</v>
      </c>
      <c r="E142" s="8" t="s">
        <v>2024</v>
      </c>
    </row>
    <row r="143" spans="1:5" x14ac:dyDescent="0.3">
      <c r="A143" s="8" t="s">
        <v>27</v>
      </c>
      <c r="B143" s="8" t="s">
        <v>57</v>
      </c>
      <c r="C143" s="8" t="s">
        <v>2026</v>
      </c>
      <c r="D143" s="8" t="s">
        <v>2021</v>
      </c>
      <c r="E143" s="8" t="s">
        <v>2024</v>
      </c>
    </row>
    <row r="144" spans="1:5" x14ac:dyDescent="0.3">
      <c r="A144" s="8" t="s">
        <v>27</v>
      </c>
      <c r="B144" s="8" t="s">
        <v>57</v>
      </c>
      <c r="C144" s="8" t="s">
        <v>841</v>
      </c>
      <c r="D144" s="8" t="s">
        <v>2022</v>
      </c>
      <c r="E144" s="8" t="s">
        <v>2025</v>
      </c>
    </row>
    <row r="145" spans="1:5" x14ac:dyDescent="0.3">
      <c r="A145" s="8" t="s">
        <v>27</v>
      </c>
      <c r="B145" s="8" t="s">
        <v>57</v>
      </c>
      <c r="C145" s="8" t="s">
        <v>841</v>
      </c>
      <c r="D145" s="8" t="s">
        <v>2023</v>
      </c>
      <c r="E145" s="8" t="s">
        <v>2025</v>
      </c>
    </row>
    <row r="146" spans="1:5" x14ac:dyDescent="0.3">
      <c r="A146" s="8" t="s">
        <v>27</v>
      </c>
      <c r="B146" s="8" t="s">
        <v>58</v>
      </c>
      <c r="C146" s="8" t="s">
        <v>2030</v>
      </c>
      <c r="D146" s="8" t="s">
        <v>2027</v>
      </c>
      <c r="E146" s="8" t="s">
        <v>2031</v>
      </c>
    </row>
    <row r="147" spans="1:5" x14ac:dyDescent="0.3">
      <c r="A147" s="8" t="s">
        <v>27</v>
      </c>
      <c r="B147" s="8" t="s">
        <v>58</v>
      </c>
      <c r="C147" s="8" t="s">
        <v>841</v>
      </c>
      <c r="D147" s="8" t="s">
        <v>2028</v>
      </c>
      <c r="E147" s="8" t="s">
        <v>2032</v>
      </c>
    </row>
    <row r="148" spans="1:5" x14ac:dyDescent="0.3">
      <c r="A148" s="8" t="s">
        <v>27</v>
      </c>
      <c r="B148" s="8" t="s">
        <v>58</v>
      </c>
      <c r="C148" s="8" t="s">
        <v>841</v>
      </c>
      <c r="D148" s="8" t="s">
        <v>2029</v>
      </c>
      <c r="E148" s="8" t="s">
        <v>2032</v>
      </c>
    </row>
    <row r="149" spans="1:5" x14ac:dyDescent="0.3">
      <c r="A149" s="8" t="s">
        <v>27</v>
      </c>
      <c r="B149" s="8" t="s">
        <v>58</v>
      </c>
      <c r="C149" s="8" t="s">
        <v>841</v>
      </c>
      <c r="D149" s="8" t="s">
        <v>2007</v>
      </c>
      <c r="E149" s="8" t="s">
        <v>2032</v>
      </c>
    </row>
    <row r="150" spans="1:5" x14ac:dyDescent="0.3">
      <c r="A150" s="8" t="s">
        <v>27</v>
      </c>
      <c r="B150" s="8" t="s">
        <v>59</v>
      </c>
      <c r="C150" s="8" t="s">
        <v>2037</v>
      </c>
      <c r="D150" s="8" t="s">
        <v>2033</v>
      </c>
      <c r="E150" s="8" t="s">
        <v>2038</v>
      </c>
    </row>
    <row r="151" spans="1:5" x14ac:dyDescent="0.3">
      <c r="A151" s="8" t="s">
        <v>27</v>
      </c>
      <c r="B151" s="8" t="s">
        <v>59</v>
      </c>
      <c r="C151" s="8" t="s">
        <v>2037</v>
      </c>
      <c r="D151" s="8" t="s">
        <v>2034</v>
      </c>
      <c r="E151" s="8" t="s">
        <v>2039</v>
      </c>
    </row>
    <row r="152" spans="1:5" x14ac:dyDescent="0.3">
      <c r="A152" s="8" t="s">
        <v>27</v>
      </c>
      <c r="B152" s="8" t="s">
        <v>59</v>
      </c>
      <c r="C152" s="8" t="s">
        <v>2037</v>
      </c>
      <c r="D152" s="8" t="s">
        <v>2035</v>
      </c>
      <c r="E152" s="8" t="s">
        <v>2040</v>
      </c>
    </row>
    <row r="153" spans="1:5" x14ac:dyDescent="0.3">
      <c r="A153" s="8" t="s">
        <v>27</v>
      </c>
      <c r="B153" s="8" t="s">
        <v>59</v>
      </c>
      <c r="C153" s="8" t="s">
        <v>2037</v>
      </c>
      <c r="D153" s="8" t="s">
        <v>2036</v>
      </c>
      <c r="E153" s="8" t="s">
        <v>2041</v>
      </c>
    </row>
    <row r="154" spans="1:5" x14ac:dyDescent="0.3">
      <c r="A154" s="8" t="s">
        <v>28</v>
      </c>
      <c r="B154" s="8" t="s">
        <v>2106</v>
      </c>
      <c r="C154" s="8" t="s">
        <v>2107</v>
      </c>
      <c r="D154" s="8" t="s">
        <v>2111</v>
      </c>
      <c r="E154" s="8" t="s">
        <v>2083</v>
      </c>
    </row>
    <row r="155" spans="1:5" x14ac:dyDescent="0.3">
      <c r="A155" s="8" t="s">
        <v>28</v>
      </c>
      <c r="B155" s="8" t="s">
        <v>2106</v>
      </c>
      <c r="C155" s="8" t="s">
        <v>2108</v>
      </c>
      <c r="D155" s="8" t="s">
        <v>2112</v>
      </c>
      <c r="E155" s="8" t="s">
        <v>2083</v>
      </c>
    </row>
    <row r="156" spans="1:5" x14ac:dyDescent="0.3">
      <c r="A156" s="8" t="s">
        <v>28</v>
      </c>
      <c r="B156" s="8" t="s">
        <v>2106</v>
      </c>
      <c r="C156" s="8" t="s">
        <v>63</v>
      </c>
      <c r="D156" s="8" t="s">
        <v>2113</v>
      </c>
      <c r="E156" s="8" t="s">
        <v>2083</v>
      </c>
    </row>
    <row r="157" spans="1:5" x14ac:dyDescent="0.3">
      <c r="A157" s="8" t="s">
        <v>28</v>
      </c>
      <c r="B157" s="8" t="s">
        <v>2106</v>
      </c>
      <c r="C157" s="8" t="s">
        <v>2109</v>
      </c>
      <c r="D157" s="8" t="s">
        <v>2114</v>
      </c>
      <c r="E157" s="8" t="s">
        <v>2083</v>
      </c>
    </row>
    <row r="158" spans="1:5" x14ac:dyDescent="0.3">
      <c r="A158" s="8" t="s">
        <v>28</v>
      </c>
      <c r="B158" s="8" t="s">
        <v>2106</v>
      </c>
      <c r="C158" s="8" t="s">
        <v>2110</v>
      </c>
      <c r="D158" s="8" t="s">
        <v>2115</v>
      </c>
      <c r="E158" s="8" t="s">
        <v>2083</v>
      </c>
    </row>
    <row r="159" spans="1:5" x14ac:dyDescent="0.3">
      <c r="A159" s="8" t="s">
        <v>28</v>
      </c>
      <c r="B159" s="8" t="s">
        <v>2117</v>
      </c>
      <c r="C159" s="8" t="s">
        <v>2118</v>
      </c>
      <c r="D159" s="8" t="s">
        <v>2116</v>
      </c>
      <c r="E159" s="8" t="s">
        <v>2116</v>
      </c>
    </row>
    <row r="160" spans="1:5" x14ac:dyDescent="0.3">
      <c r="A160" s="8" t="s">
        <v>28</v>
      </c>
      <c r="B160" s="8" t="s">
        <v>2117</v>
      </c>
      <c r="C160" s="8" t="s">
        <v>2119</v>
      </c>
      <c r="D160" s="8"/>
      <c r="E160" s="8" t="s">
        <v>2083</v>
      </c>
    </row>
    <row r="161" spans="1:5" x14ac:dyDescent="0.3">
      <c r="A161" s="8" t="s">
        <v>28</v>
      </c>
      <c r="B161" s="8" t="s">
        <v>2120</v>
      </c>
      <c r="C161" s="8" t="s">
        <v>2121</v>
      </c>
      <c r="D161" s="8" t="s">
        <v>2122</v>
      </c>
      <c r="E161" s="8" t="s">
        <v>2083</v>
      </c>
    </row>
    <row r="162" spans="1:5" x14ac:dyDescent="0.3">
      <c r="A162" s="8" t="s">
        <v>28</v>
      </c>
      <c r="B162" s="8" t="s">
        <v>2120</v>
      </c>
      <c r="C162" s="8" t="s">
        <v>2123</v>
      </c>
      <c r="D162" s="8" t="s">
        <v>2124</v>
      </c>
      <c r="E162" s="8" t="s">
        <v>2125</v>
      </c>
    </row>
    <row r="163" spans="1:5" x14ac:dyDescent="0.3">
      <c r="A163" s="8" t="s">
        <v>28</v>
      </c>
      <c r="B163" s="8" t="s">
        <v>2126</v>
      </c>
      <c r="C163" s="8" t="s">
        <v>2127</v>
      </c>
      <c r="D163" s="8" t="s">
        <v>2115</v>
      </c>
      <c r="E163" s="8" t="s">
        <v>2083</v>
      </c>
    </row>
    <row r="164" spans="1:5" x14ac:dyDescent="0.3">
      <c r="A164" s="8" t="s">
        <v>28</v>
      </c>
      <c r="B164" s="8" t="s">
        <v>2037</v>
      </c>
      <c r="C164" s="8" t="s">
        <v>2128</v>
      </c>
      <c r="D164" s="8" t="s">
        <v>2130</v>
      </c>
      <c r="E164" s="8" t="s">
        <v>2133</v>
      </c>
    </row>
    <row r="165" spans="1:5" x14ac:dyDescent="0.3">
      <c r="A165" s="8" t="s">
        <v>28</v>
      </c>
      <c r="B165" s="8" t="s">
        <v>2037</v>
      </c>
      <c r="C165" s="8" t="s">
        <v>2128</v>
      </c>
      <c r="D165" s="8" t="s">
        <v>2131</v>
      </c>
      <c r="E165" s="8" t="s">
        <v>2134</v>
      </c>
    </row>
    <row r="166" spans="1:5" x14ac:dyDescent="0.3">
      <c r="A166" s="8" t="s">
        <v>28</v>
      </c>
      <c r="B166" s="8" t="s">
        <v>2037</v>
      </c>
      <c r="C166" s="8" t="s">
        <v>2129</v>
      </c>
      <c r="D166" s="8" t="s">
        <v>2132</v>
      </c>
      <c r="E166" s="8" t="s">
        <v>2135</v>
      </c>
    </row>
    <row r="167" spans="1:5" x14ac:dyDescent="0.3">
      <c r="A167" s="8" t="s">
        <v>29</v>
      </c>
      <c r="B167" s="8" t="s">
        <v>65</v>
      </c>
      <c r="C167" s="8" t="s">
        <v>2048</v>
      </c>
      <c r="D167" s="8" t="s">
        <v>2042</v>
      </c>
      <c r="E167" s="8" t="s">
        <v>2043</v>
      </c>
    </row>
    <row r="168" spans="1:5" x14ac:dyDescent="0.3">
      <c r="A168" s="8" t="s">
        <v>29</v>
      </c>
      <c r="B168" s="8" t="s">
        <v>2053</v>
      </c>
      <c r="C168" s="8" t="s">
        <v>2049</v>
      </c>
      <c r="D168" s="8" t="s">
        <v>2044</v>
      </c>
      <c r="E168" s="8" t="s">
        <v>2045</v>
      </c>
    </row>
    <row r="169" spans="1:5" x14ac:dyDescent="0.3">
      <c r="A169" s="8" t="s">
        <v>29</v>
      </c>
      <c r="B169" s="8" t="s">
        <v>2053</v>
      </c>
      <c r="C169" s="8" t="s">
        <v>2049</v>
      </c>
      <c r="D169" s="8" t="s">
        <v>2046</v>
      </c>
      <c r="E169" s="8" t="s">
        <v>2047</v>
      </c>
    </row>
    <row r="170" spans="1:5" x14ac:dyDescent="0.3">
      <c r="A170" s="8" t="s">
        <v>29</v>
      </c>
      <c r="B170" s="8" t="s">
        <v>66</v>
      </c>
      <c r="C170" s="8" t="s">
        <v>2051</v>
      </c>
      <c r="D170" s="8" t="s">
        <v>2050</v>
      </c>
      <c r="E170" s="8" t="s">
        <v>2052</v>
      </c>
    </row>
    <row r="171" spans="1:5" x14ac:dyDescent="0.3">
      <c r="A171" s="8" t="s">
        <v>29</v>
      </c>
      <c r="B171" s="8" t="s">
        <v>67</v>
      </c>
      <c r="C171" s="8" t="s">
        <v>2054</v>
      </c>
      <c r="D171" s="8" t="s">
        <v>2055</v>
      </c>
      <c r="E171" s="8" t="s">
        <v>2056</v>
      </c>
    </row>
    <row r="172" spans="1:5" x14ac:dyDescent="0.3">
      <c r="A172" s="8" t="s">
        <v>29</v>
      </c>
      <c r="B172" s="8" t="s">
        <v>68</v>
      </c>
      <c r="C172" s="8" t="s">
        <v>2057</v>
      </c>
      <c r="D172" s="8" t="s">
        <v>2058</v>
      </c>
      <c r="E172" s="8" t="s">
        <v>2059</v>
      </c>
    </row>
    <row r="173" spans="1:5" x14ac:dyDescent="0.3">
      <c r="A173" s="8" t="s">
        <v>29</v>
      </c>
      <c r="B173" s="8" t="s">
        <v>68</v>
      </c>
      <c r="C173" s="8" t="s">
        <v>2060</v>
      </c>
      <c r="D173" s="8" t="s">
        <v>2061</v>
      </c>
      <c r="E173" s="8" t="s">
        <v>2062</v>
      </c>
    </row>
    <row r="174" spans="1:5" x14ac:dyDescent="0.3">
      <c r="A174" s="8" t="s">
        <v>29</v>
      </c>
      <c r="B174" s="8" t="s">
        <v>69</v>
      </c>
      <c r="C174" s="8" t="s">
        <v>2063</v>
      </c>
      <c r="D174" s="8" t="s">
        <v>2064</v>
      </c>
      <c r="E174" s="8" t="s">
        <v>2065</v>
      </c>
    </row>
    <row r="175" spans="1:5" x14ac:dyDescent="0.3">
      <c r="A175" s="8" t="s">
        <v>29</v>
      </c>
      <c r="B175" s="8" t="s">
        <v>70</v>
      </c>
      <c r="C175" s="8" t="s">
        <v>2066</v>
      </c>
      <c r="D175" s="8" t="s">
        <v>2067</v>
      </c>
      <c r="E175" s="8" t="s">
        <v>2068</v>
      </c>
    </row>
    <row r="176" spans="1:5" x14ac:dyDescent="0.3">
      <c r="A176" s="8" t="s">
        <v>29</v>
      </c>
      <c r="B176" s="8" t="s">
        <v>71</v>
      </c>
      <c r="C176" s="8" t="s">
        <v>2069</v>
      </c>
      <c r="D176" s="8"/>
      <c r="E176" s="8"/>
    </row>
    <row r="177" spans="1:5" x14ac:dyDescent="0.3">
      <c r="A177" s="8" t="s">
        <v>29</v>
      </c>
      <c r="B177" s="8" t="s">
        <v>71</v>
      </c>
      <c r="C177" s="8" t="s">
        <v>2070</v>
      </c>
      <c r="D177" s="8"/>
      <c r="E177" s="8"/>
    </row>
    <row r="178" spans="1:5" x14ac:dyDescent="0.3">
      <c r="A178" s="8" t="s">
        <v>29</v>
      </c>
      <c r="B178" s="8" t="s">
        <v>2071</v>
      </c>
      <c r="C178" s="8" t="s">
        <v>44</v>
      </c>
      <c r="D178" s="8"/>
      <c r="E178" s="8" t="s">
        <v>2012</v>
      </c>
    </row>
    <row r="179" spans="1:5" x14ac:dyDescent="0.3">
      <c r="A179" s="8" t="s">
        <v>30</v>
      </c>
      <c r="B179" s="8" t="s">
        <v>72</v>
      </c>
      <c r="C179" s="8" t="s">
        <v>72</v>
      </c>
      <c r="D179" s="8" t="s">
        <v>2072</v>
      </c>
      <c r="E179" s="8"/>
    </row>
    <row r="180" spans="1:5" x14ac:dyDescent="0.3">
      <c r="A180" s="8" t="s">
        <v>30</v>
      </c>
      <c r="B180" s="8" t="s">
        <v>72</v>
      </c>
      <c r="C180" s="8" t="s">
        <v>1944</v>
      </c>
      <c r="D180" s="8" t="s">
        <v>2073</v>
      </c>
      <c r="E180" s="8"/>
    </row>
    <row r="181" spans="1:5" x14ac:dyDescent="0.3">
      <c r="A181" s="8" t="s">
        <v>30</v>
      </c>
      <c r="B181" s="8" t="s">
        <v>2078</v>
      </c>
      <c r="C181" s="8" t="s">
        <v>2074</v>
      </c>
      <c r="D181" s="8" t="s">
        <v>2075</v>
      </c>
      <c r="E181" s="8"/>
    </row>
    <row r="182" spans="1:5" x14ac:dyDescent="0.3">
      <c r="A182" s="8" t="s">
        <v>30</v>
      </c>
      <c r="B182" s="8" t="s">
        <v>2078</v>
      </c>
      <c r="C182" s="8" t="s">
        <v>74</v>
      </c>
      <c r="D182" s="8" t="s">
        <v>2076</v>
      </c>
      <c r="E182" s="8" t="s">
        <v>2083</v>
      </c>
    </row>
    <row r="183" spans="1:5" x14ac:dyDescent="0.3">
      <c r="A183" s="8" t="s">
        <v>30</v>
      </c>
      <c r="B183" s="8" t="s">
        <v>2078</v>
      </c>
      <c r="C183" s="8" t="s">
        <v>1944</v>
      </c>
      <c r="D183" s="8" t="s">
        <v>2077</v>
      </c>
      <c r="E183" s="8" t="s">
        <v>2083</v>
      </c>
    </row>
    <row r="184" spans="1:5" x14ac:dyDescent="0.3">
      <c r="A184" s="8" t="s">
        <v>30</v>
      </c>
      <c r="B184" s="8" t="s">
        <v>75</v>
      </c>
      <c r="C184" s="8" t="s">
        <v>2079</v>
      </c>
      <c r="D184" s="8" t="s">
        <v>2081</v>
      </c>
      <c r="E184" s="8"/>
    </row>
    <row r="185" spans="1:5" x14ac:dyDescent="0.3">
      <c r="A185" s="8" t="s">
        <v>30</v>
      </c>
      <c r="B185" s="8" t="s">
        <v>75</v>
      </c>
      <c r="C185" s="8" t="s">
        <v>2080</v>
      </c>
      <c r="D185" s="8" t="s">
        <v>2082</v>
      </c>
      <c r="E185" s="8"/>
    </row>
    <row r="192" spans="1:5" x14ac:dyDescent="0.3">
      <c r="A192" s="3" t="s">
        <v>2670</v>
      </c>
    </row>
    <row r="194" spans="1:10" x14ac:dyDescent="0.3">
      <c r="A194" s="7" t="s">
        <v>164</v>
      </c>
      <c r="B194" s="247" t="s">
        <v>165</v>
      </c>
      <c r="C194" s="248"/>
      <c r="D194" s="248"/>
      <c r="E194" s="248"/>
      <c r="F194" s="248"/>
      <c r="G194" s="248"/>
      <c r="H194" s="248"/>
      <c r="I194" s="248"/>
      <c r="J194" s="249"/>
    </row>
    <row r="195" spans="1:10" x14ac:dyDescent="0.3">
      <c r="A195" s="9" t="s">
        <v>23</v>
      </c>
      <c r="B195" s="8" t="s">
        <v>31</v>
      </c>
      <c r="C195" s="8" t="s">
        <v>32</v>
      </c>
      <c r="D195" s="8" t="s">
        <v>33</v>
      </c>
      <c r="E195" s="8" t="s">
        <v>34</v>
      </c>
      <c r="F195" s="8" t="s">
        <v>35</v>
      </c>
      <c r="G195" s="8" t="s">
        <v>36</v>
      </c>
      <c r="H195" s="8" t="s">
        <v>46</v>
      </c>
      <c r="I195" s="8" t="s">
        <v>47</v>
      </c>
      <c r="J195" s="8" t="s">
        <v>48</v>
      </c>
    </row>
    <row r="196" spans="1:10" x14ac:dyDescent="0.3">
      <c r="A196" s="9" t="s">
        <v>24</v>
      </c>
      <c r="B196" s="8" t="s">
        <v>37</v>
      </c>
      <c r="C196" s="8" t="s">
        <v>38</v>
      </c>
      <c r="D196" s="8" t="s">
        <v>39</v>
      </c>
      <c r="E196" s="8" t="s">
        <v>40</v>
      </c>
      <c r="F196" s="8" t="s">
        <v>41</v>
      </c>
      <c r="G196" s="8"/>
      <c r="H196" s="8"/>
      <c r="I196" s="8"/>
      <c r="J196" s="8"/>
    </row>
    <row r="197" spans="1:10" x14ac:dyDescent="0.3">
      <c r="A197" s="9" t="s">
        <v>25</v>
      </c>
      <c r="B197" s="8" t="s">
        <v>42</v>
      </c>
      <c r="C197" s="8" t="s">
        <v>43</v>
      </c>
      <c r="D197" s="8" t="s">
        <v>44</v>
      </c>
      <c r="E197" s="8" t="s">
        <v>45</v>
      </c>
      <c r="F197" s="8" t="s">
        <v>49</v>
      </c>
      <c r="G197" s="8" t="s">
        <v>50</v>
      </c>
      <c r="H197" s="8"/>
      <c r="I197" s="8"/>
      <c r="J197" s="8"/>
    </row>
    <row r="198" spans="1:10" x14ac:dyDescent="0.3">
      <c r="A198" s="9" t="s">
        <v>26</v>
      </c>
      <c r="B198" s="8" t="s">
        <v>51</v>
      </c>
      <c r="C198" s="8" t="s">
        <v>52</v>
      </c>
      <c r="D198" s="8" t="s">
        <v>53</v>
      </c>
      <c r="E198" s="8" t="s">
        <v>54</v>
      </c>
      <c r="F198" s="8"/>
      <c r="G198" s="8"/>
      <c r="H198" s="8"/>
      <c r="I198" s="8"/>
      <c r="J198" s="8"/>
    </row>
    <row r="199" spans="1:10" x14ac:dyDescent="0.3">
      <c r="A199" s="9" t="s">
        <v>27</v>
      </c>
      <c r="B199" s="8" t="s">
        <v>55</v>
      </c>
      <c r="C199" s="8" t="s">
        <v>56</v>
      </c>
      <c r="D199" s="8" t="s">
        <v>57</v>
      </c>
      <c r="E199" s="8" t="s">
        <v>58</v>
      </c>
      <c r="F199" s="8" t="s">
        <v>59</v>
      </c>
      <c r="G199" s="8"/>
      <c r="H199" s="8"/>
      <c r="I199" s="8"/>
      <c r="J199" s="8"/>
    </row>
    <row r="200" spans="1:10" x14ac:dyDescent="0.3">
      <c r="A200" s="9" t="s">
        <v>28</v>
      </c>
      <c r="B200" s="8" t="s">
        <v>60</v>
      </c>
      <c r="C200" s="8" t="s">
        <v>61</v>
      </c>
      <c r="D200" s="8" t="s">
        <v>62</v>
      </c>
      <c r="E200" s="8" t="s">
        <v>63</v>
      </c>
      <c r="F200" s="8" t="s">
        <v>64</v>
      </c>
      <c r="G200" s="8"/>
      <c r="H200" s="8"/>
      <c r="I200" s="8"/>
      <c r="J200" s="8"/>
    </row>
    <row r="201" spans="1:10" x14ac:dyDescent="0.3">
      <c r="A201" s="9" t="s">
        <v>29</v>
      </c>
      <c r="B201" s="8" t="s">
        <v>65</v>
      </c>
      <c r="C201" s="8" t="s">
        <v>66</v>
      </c>
      <c r="D201" s="8" t="s">
        <v>67</v>
      </c>
      <c r="E201" s="8" t="s">
        <v>68</v>
      </c>
      <c r="F201" s="8" t="s">
        <v>69</v>
      </c>
      <c r="G201" s="8" t="s">
        <v>70</v>
      </c>
      <c r="H201" s="8" t="s">
        <v>71</v>
      </c>
      <c r="I201" s="8"/>
      <c r="J201" s="8"/>
    </row>
    <row r="202" spans="1:10" x14ac:dyDescent="0.3">
      <c r="A202" s="9" t="s">
        <v>30</v>
      </c>
      <c r="B202" s="8" t="s">
        <v>72</v>
      </c>
      <c r="C202" s="8" t="s">
        <v>73</v>
      </c>
      <c r="D202" s="8" t="s">
        <v>74</v>
      </c>
      <c r="E202" s="8" t="s">
        <v>75</v>
      </c>
      <c r="F202" s="8"/>
      <c r="G202" s="8"/>
      <c r="H202" s="8"/>
      <c r="I202" s="8"/>
      <c r="J202" s="8"/>
    </row>
  </sheetData>
  <autoFilter ref="A6:E6" xr:uid="{DC0E5B49-7198-4122-B4D9-5F813FD57A5B}"/>
  <mergeCells count="1">
    <mergeCell ref="B194:J19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918-5CB5-4289-8750-229F880F1A09}">
  <dimension ref="A1:D14"/>
  <sheetViews>
    <sheetView workbookViewId="0">
      <selection activeCell="C13" sqref="C13"/>
    </sheetView>
  </sheetViews>
  <sheetFormatPr defaultRowHeight="14.4" x14ac:dyDescent="0.3"/>
  <cols>
    <col min="1" max="1" width="22.21875" bestFit="1" customWidth="1"/>
    <col min="2" max="2" width="43.33203125" customWidth="1"/>
    <col min="3" max="3" width="83.33203125" customWidth="1"/>
    <col min="4" max="4" width="30" customWidth="1"/>
  </cols>
  <sheetData>
    <row r="1" spans="1:4" x14ac:dyDescent="0.3">
      <c r="A1" s="76" t="s">
        <v>849</v>
      </c>
      <c r="B1" s="75" t="s">
        <v>877</v>
      </c>
      <c r="C1" s="75" t="s">
        <v>875</v>
      </c>
      <c r="D1" s="77" t="s">
        <v>874</v>
      </c>
    </row>
    <row r="2" spans="1:4" ht="43.2" x14ac:dyDescent="0.3">
      <c r="A2" s="250" t="s">
        <v>1</v>
      </c>
      <c r="B2" s="74" t="s">
        <v>850</v>
      </c>
      <c r="C2" s="74" t="s">
        <v>851</v>
      </c>
      <c r="D2" s="74" t="s">
        <v>876</v>
      </c>
    </row>
    <row r="3" spans="1:4" ht="43.2" x14ac:dyDescent="0.3">
      <c r="A3" s="250"/>
      <c r="B3" s="74" t="s">
        <v>852</v>
      </c>
      <c r="C3" s="74" t="s">
        <v>853</v>
      </c>
      <c r="D3" s="74" t="s">
        <v>876</v>
      </c>
    </row>
    <row r="4" spans="1:4" ht="43.2" x14ac:dyDescent="0.3">
      <c r="A4" s="44" t="s">
        <v>2</v>
      </c>
      <c r="B4" s="74" t="s">
        <v>854</v>
      </c>
      <c r="C4" s="74" t="s">
        <v>855</v>
      </c>
      <c r="D4" s="74" t="s">
        <v>876</v>
      </c>
    </row>
    <row r="5" spans="1:4" ht="57.6" customHeight="1" x14ac:dyDescent="0.3">
      <c r="A5" s="45" t="s">
        <v>3</v>
      </c>
      <c r="B5" s="74" t="s">
        <v>856</v>
      </c>
      <c r="C5" s="74" t="s">
        <v>857</v>
      </c>
      <c r="D5" s="74" t="s">
        <v>876</v>
      </c>
    </row>
    <row r="6" spans="1:4" ht="57.6" x14ac:dyDescent="0.3">
      <c r="A6" s="250" t="s">
        <v>7</v>
      </c>
      <c r="B6" s="74" t="s">
        <v>858</v>
      </c>
      <c r="C6" s="74" t="s">
        <v>859</v>
      </c>
      <c r="D6" s="74" t="s">
        <v>876</v>
      </c>
    </row>
    <row r="7" spans="1:4" ht="28.8" x14ac:dyDescent="0.3">
      <c r="A7" s="250"/>
      <c r="B7" s="74" t="s">
        <v>860</v>
      </c>
      <c r="C7" s="74" t="s">
        <v>861</v>
      </c>
      <c r="D7" s="74" t="s">
        <v>876</v>
      </c>
    </row>
    <row r="8" spans="1:4" ht="28.8" x14ac:dyDescent="0.3">
      <c r="A8" s="250"/>
      <c r="B8" s="74" t="s">
        <v>862</v>
      </c>
      <c r="C8" s="74" t="s">
        <v>863</v>
      </c>
      <c r="D8" s="74" t="s">
        <v>876</v>
      </c>
    </row>
    <row r="9" spans="1:4" ht="72" x14ac:dyDescent="0.3">
      <c r="A9" s="44" t="s">
        <v>4</v>
      </c>
      <c r="B9" s="74" t="s">
        <v>864</v>
      </c>
      <c r="C9" s="74" t="s">
        <v>865</v>
      </c>
      <c r="D9" s="74" t="s">
        <v>876</v>
      </c>
    </row>
    <row r="10" spans="1:4" ht="28.8" x14ac:dyDescent="0.3">
      <c r="A10" s="44" t="s">
        <v>6</v>
      </c>
      <c r="B10" s="74" t="s">
        <v>866</v>
      </c>
      <c r="C10" s="74" t="s">
        <v>867</v>
      </c>
      <c r="D10" s="74" t="s">
        <v>876</v>
      </c>
    </row>
    <row r="11" spans="1:4" ht="72" x14ac:dyDescent="0.3">
      <c r="A11" s="44" t="s">
        <v>9</v>
      </c>
      <c r="B11" s="74" t="s">
        <v>868</v>
      </c>
      <c r="C11" s="74" t="s">
        <v>869</v>
      </c>
      <c r="D11" s="74" t="s">
        <v>876</v>
      </c>
    </row>
    <row r="12" spans="1:4" ht="70.8" customHeight="1" x14ac:dyDescent="0.3">
      <c r="A12" s="44" t="s">
        <v>10</v>
      </c>
      <c r="B12" s="74" t="s">
        <v>878</v>
      </c>
      <c r="C12" s="74" t="s">
        <v>879</v>
      </c>
      <c r="D12" s="74" t="s">
        <v>876</v>
      </c>
    </row>
    <row r="13" spans="1:4" ht="74.400000000000006" customHeight="1" x14ac:dyDescent="0.3">
      <c r="A13" s="44" t="s">
        <v>30</v>
      </c>
      <c r="B13" s="74" t="s">
        <v>872</v>
      </c>
      <c r="C13" s="74" t="s">
        <v>873</v>
      </c>
      <c r="D13" s="74" t="s">
        <v>876</v>
      </c>
    </row>
    <row r="14" spans="1:4" ht="28.8" x14ac:dyDescent="0.3">
      <c r="A14" s="44" t="s">
        <v>8</v>
      </c>
      <c r="B14" s="74" t="s">
        <v>870</v>
      </c>
      <c r="C14" s="74" t="s">
        <v>871</v>
      </c>
      <c r="D14" s="74" t="s">
        <v>876</v>
      </c>
    </row>
  </sheetData>
  <mergeCells count="2">
    <mergeCell ref="A2:A3"/>
    <mergeCell ref="A6:A8"/>
  </mergeCells>
  <hyperlinks>
    <hyperlink ref="A1" location="'ICMA - Green Bond Principles'!A1" display="Green Bond Principles" xr:uid="{A37C3554-FABB-4A5D-884C-D5BE2DDE475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F8F81-1EAC-4D11-ABDF-F825FB80A8CD}">
  <dimension ref="A1:T31"/>
  <sheetViews>
    <sheetView zoomScaleNormal="100" workbookViewId="0"/>
  </sheetViews>
  <sheetFormatPr defaultColWidth="8.77734375" defaultRowHeight="14.4" x14ac:dyDescent="0.3"/>
  <cols>
    <col min="1" max="16384" width="8.77734375" style="4"/>
  </cols>
  <sheetData>
    <row r="1" spans="1:20" x14ac:dyDescent="0.3">
      <c r="A1" s="3" t="s">
        <v>2663</v>
      </c>
    </row>
    <row r="3" spans="1:20" x14ac:dyDescent="0.3">
      <c r="A3" s="3" t="s">
        <v>2664</v>
      </c>
    </row>
    <row r="4" spans="1:20" ht="15" thickBot="1" x14ac:dyDescent="0.35">
      <c r="A4" s="3"/>
    </row>
    <row r="5" spans="1:20" ht="14.55" customHeight="1" x14ac:dyDescent="0.3">
      <c r="A5" s="191" t="s">
        <v>2666</v>
      </c>
      <c r="B5" s="192"/>
      <c r="C5" s="192"/>
      <c r="D5" s="192"/>
      <c r="E5" s="192"/>
      <c r="F5" s="192"/>
      <c r="G5" s="192"/>
      <c r="H5" s="192"/>
      <c r="I5" s="192"/>
      <c r="J5" s="192"/>
      <c r="K5" s="192"/>
      <c r="L5" s="192"/>
      <c r="M5" s="192"/>
      <c r="N5" s="192"/>
      <c r="O5" s="192"/>
      <c r="P5" s="192"/>
      <c r="Q5" s="192"/>
      <c r="R5" s="192"/>
      <c r="S5" s="192"/>
      <c r="T5" s="193"/>
    </row>
    <row r="6" spans="1:20" x14ac:dyDescent="0.3">
      <c r="A6" s="194"/>
      <c r="B6" s="195"/>
      <c r="C6" s="195"/>
      <c r="D6" s="195"/>
      <c r="E6" s="195"/>
      <c r="F6" s="195"/>
      <c r="G6" s="195"/>
      <c r="H6" s="195"/>
      <c r="I6" s="195"/>
      <c r="J6" s="195"/>
      <c r="K6" s="195"/>
      <c r="L6" s="195"/>
      <c r="M6" s="195"/>
      <c r="N6" s="195"/>
      <c r="O6" s="195"/>
      <c r="P6" s="195"/>
      <c r="Q6" s="195"/>
      <c r="R6" s="195"/>
      <c r="S6" s="195"/>
      <c r="T6" s="196"/>
    </row>
    <row r="7" spans="1:20" x14ac:dyDescent="0.3">
      <c r="A7" s="194"/>
      <c r="B7" s="195"/>
      <c r="C7" s="195"/>
      <c r="D7" s="195"/>
      <c r="E7" s="195"/>
      <c r="F7" s="195"/>
      <c r="G7" s="195"/>
      <c r="H7" s="195"/>
      <c r="I7" s="195"/>
      <c r="J7" s="195"/>
      <c r="K7" s="195"/>
      <c r="L7" s="195"/>
      <c r="M7" s="195"/>
      <c r="N7" s="195"/>
      <c r="O7" s="195"/>
      <c r="P7" s="195"/>
      <c r="Q7" s="195"/>
      <c r="R7" s="195"/>
      <c r="S7" s="195"/>
      <c r="T7" s="196"/>
    </row>
    <row r="8" spans="1:20" x14ac:dyDescent="0.3">
      <c r="A8" s="194"/>
      <c r="B8" s="195"/>
      <c r="C8" s="195"/>
      <c r="D8" s="195"/>
      <c r="E8" s="195"/>
      <c r="F8" s="195"/>
      <c r="G8" s="195"/>
      <c r="H8" s="195"/>
      <c r="I8" s="195"/>
      <c r="J8" s="195"/>
      <c r="K8" s="195"/>
      <c r="L8" s="195"/>
      <c r="M8" s="195"/>
      <c r="N8" s="195"/>
      <c r="O8" s="195"/>
      <c r="P8" s="195"/>
      <c r="Q8" s="195"/>
      <c r="R8" s="195"/>
      <c r="S8" s="195"/>
      <c r="T8" s="196"/>
    </row>
    <row r="9" spans="1:20" x14ac:dyDescent="0.3">
      <c r="A9" s="194"/>
      <c r="B9" s="195"/>
      <c r="C9" s="195"/>
      <c r="D9" s="195"/>
      <c r="E9" s="195"/>
      <c r="F9" s="195"/>
      <c r="G9" s="195"/>
      <c r="H9" s="195"/>
      <c r="I9" s="195"/>
      <c r="J9" s="195"/>
      <c r="K9" s="195"/>
      <c r="L9" s="195"/>
      <c r="M9" s="195"/>
      <c r="N9" s="195"/>
      <c r="O9" s="195"/>
      <c r="P9" s="195"/>
      <c r="Q9" s="195"/>
      <c r="R9" s="195"/>
      <c r="S9" s="195"/>
      <c r="T9" s="196"/>
    </row>
    <row r="10" spans="1:20" x14ac:dyDescent="0.3">
      <c r="A10" s="194"/>
      <c r="B10" s="195"/>
      <c r="C10" s="195"/>
      <c r="D10" s="195"/>
      <c r="E10" s="195"/>
      <c r="F10" s="195"/>
      <c r="G10" s="195"/>
      <c r="H10" s="195"/>
      <c r="I10" s="195"/>
      <c r="J10" s="195"/>
      <c r="K10" s="195"/>
      <c r="L10" s="195"/>
      <c r="M10" s="195"/>
      <c r="N10" s="195"/>
      <c r="O10" s="195"/>
      <c r="P10" s="195"/>
      <c r="Q10" s="195"/>
      <c r="R10" s="195"/>
      <c r="S10" s="195"/>
      <c r="T10" s="196"/>
    </row>
    <row r="11" spans="1:20" x14ac:dyDescent="0.3">
      <c r="A11" s="194"/>
      <c r="B11" s="195"/>
      <c r="C11" s="195"/>
      <c r="D11" s="195"/>
      <c r="E11" s="195"/>
      <c r="F11" s="195"/>
      <c r="G11" s="195"/>
      <c r="H11" s="195"/>
      <c r="I11" s="195"/>
      <c r="J11" s="195"/>
      <c r="K11" s="195"/>
      <c r="L11" s="195"/>
      <c r="M11" s="195"/>
      <c r="N11" s="195"/>
      <c r="O11" s="195"/>
      <c r="P11" s="195"/>
      <c r="Q11" s="195"/>
      <c r="R11" s="195"/>
      <c r="S11" s="195"/>
      <c r="T11" s="196"/>
    </row>
    <row r="12" spans="1:20" x14ac:dyDescent="0.3">
      <c r="A12" s="194"/>
      <c r="B12" s="195"/>
      <c r="C12" s="195"/>
      <c r="D12" s="195"/>
      <c r="E12" s="195"/>
      <c r="F12" s="195"/>
      <c r="G12" s="195"/>
      <c r="H12" s="195"/>
      <c r="I12" s="195"/>
      <c r="J12" s="195"/>
      <c r="K12" s="195"/>
      <c r="L12" s="195"/>
      <c r="M12" s="195"/>
      <c r="N12" s="195"/>
      <c r="O12" s="195"/>
      <c r="P12" s="195"/>
      <c r="Q12" s="195"/>
      <c r="R12" s="195"/>
      <c r="S12" s="195"/>
      <c r="T12" s="196"/>
    </row>
    <row r="13" spans="1:20" x14ac:dyDescent="0.3">
      <c r="A13" s="194"/>
      <c r="B13" s="195"/>
      <c r="C13" s="195"/>
      <c r="D13" s="195"/>
      <c r="E13" s="195"/>
      <c r="F13" s="195"/>
      <c r="G13" s="195"/>
      <c r="H13" s="195"/>
      <c r="I13" s="195"/>
      <c r="J13" s="195"/>
      <c r="K13" s="195"/>
      <c r="L13" s="195"/>
      <c r="M13" s="195"/>
      <c r="N13" s="195"/>
      <c r="O13" s="195"/>
      <c r="P13" s="195"/>
      <c r="Q13" s="195"/>
      <c r="R13" s="195"/>
      <c r="S13" s="195"/>
      <c r="T13" s="196"/>
    </row>
    <row r="14" spans="1:20" x14ac:dyDescent="0.3">
      <c r="A14" s="194"/>
      <c r="B14" s="195"/>
      <c r="C14" s="195"/>
      <c r="D14" s="195"/>
      <c r="E14" s="195"/>
      <c r="F14" s="195"/>
      <c r="G14" s="195"/>
      <c r="H14" s="195"/>
      <c r="I14" s="195"/>
      <c r="J14" s="195"/>
      <c r="K14" s="195"/>
      <c r="L14" s="195"/>
      <c r="M14" s="195"/>
      <c r="N14" s="195"/>
      <c r="O14" s="195"/>
      <c r="P14" s="195"/>
      <c r="Q14" s="195"/>
      <c r="R14" s="195"/>
      <c r="S14" s="195"/>
      <c r="T14" s="196"/>
    </row>
    <row r="15" spans="1:20" x14ac:dyDescent="0.3">
      <c r="A15" s="194"/>
      <c r="B15" s="195"/>
      <c r="C15" s="195"/>
      <c r="D15" s="195"/>
      <c r="E15" s="195"/>
      <c r="F15" s="195"/>
      <c r="G15" s="195"/>
      <c r="H15" s="195"/>
      <c r="I15" s="195"/>
      <c r="J15" s="195"/>
      <c r="K15" s="195"/>
      <c r="L15" s="195"/>
      <c r="M15" s="195"/>
      <c r="N15" s="195"/>
      <c r="O15" s="195"/>
      <c r="P15" s="195"/>
      <c r="Q15" s="195"/>
      <c r="R15" s="195"/>
      <c r="S15" s="195"/>
      <c r="T15" s="196"/>
    </row>
    <row r="16" spans="1:20" ht="15" thickBot="1" x14ac:dyDescent="0.35">
      <c r="A16" s="197"/>
      <c r="B16" s="198"/>
      <c r="C16" s="198"/>
      <c r="D16" s="198"/>
      <c r="E16" s="198"/>
      <c r="F16" s="198"/>
      <c r="G16" s="198"/>
      <c r="H16" s="198"/>
      <c r="I16" s="198"/>
      <c r="J16" s="198"/>
      <c r="K16" s="198"/>
      <c r="L16" s="198"/>
      <c r="M16" s="198"/>
      <c r="N16" s="198"/>
      <c r="O16" s="198"/>
      <c r="P16" s="198"/>
      <c r="Q16" s="198"/>
      <c r="R16" s="198"/>
      <c r="S16" s="198"/>
      <c r="T16" s="199"/>
    </row>
    <row r="18" spans="1:20" x14ac:dyDescent="0.3">
      <c r="A18" s="3" t="s">
        <v>2665</v>
      </c>
    </row>
    <row r="19" spans="1:20" ht="15" thickBot="1" x14ac:dyDescent="0.35"/>
    <row r="20" spans="1:20" ht="14.55" customHeight="1" x14ac:dyDescent="0.3">
      <c r="A20" s="182" t="s">
        <v>3722</v>
      </c>
      <c r="B20" s="183"/>
      <c r="C20" s="183"/>
      <c r="D20" s="183"/>
      <c r="E20" s="183"/>
      <c r="F20" s="183"/>
      <c r="G20" s="183"/>
      <c r="H20" s="183"/>
      <c r="I20" s="183"/>
      <c r="J20" s="183"/>
      <c r="K20" s="183"/>
      <c r="L20" s="183"/>
      <c r="M20" s="183"/>
      <c r="N20" s="183"/>
      <c r="O20" s="183"/>
      <c r="P20" s="183"/>
      <c r="Q20" s="183"/>
      <c r="R20" s="183"/>
      <c r="S20" s="183"/>
      <c r="T20" s="184"/>
    </row>
    <row r="21" spans="1:20" x14ac:dyDescent="0.3">
      <c r="A21" s="185"/>
      <c r="B21" s="186"/>
      <c r="C21" s="186"/>
      <c r="D21" s="186"/>
      <c r="E21" s="186"/>
      <c r="F21" s="186"/>
      <c r="G21" s="186"/>
      <c r="H21" s="186"/>
      <c r="I21" s="186"/>
      <c r="J21" s="186"/>
      <c r="K21" s="186"/>
      <c r="L21" s="186"/>
      <c r="M21" s="186"/>
      <c r="N21" s="186"/>
      <c r="O21" s="186"/>
      <c r="P21" s="186"/>
      <c r="Q21" s="186"/>
      <c r="R21" s="186"/>
      <c r="S21" s="186"/>
      <c r="T21" s="187"/>
    </row>
    <row r="22" spans="1:20" x14ac:dyDescent="0.3">
      <c r="A22" s="185"/>
      <c r="B22" s="186"/>
      <c r="C22" s="186"/>
      <c r="D22" s="186"/>
      <c r="E22" s="186"/>
      <c r="F22" s="186"/>
      <c r="G22" s="186"/>
      <c r="H22" s="186"/>
      <c r="I22" s="186"/>
      <c r="J22" s="186"/>
      <c r="K22" s="186"/>
      <c r="L22" s="186"/>
      <c r="M22" s="186"/>
      <c r="N22" s="186"/>
      <c r="O22" s="186"/>
      <c r="P22" s="186"/>
      <c r="Q22" s="186"/>
      <c r="R22" s="186"/>
      <c r="S22" s="186"/>
      <c r="T22" s="187"/>
    </row>
    <row r="23" spans="1:20" x14ac:dyDescent="0.3">
      <c r="A23" s="185"/>
      <c r="B23" s="186"/>
      <c r="C23" s="186"/>
      <c r="D23" s="186"/>
      <c r="E23" s="186"/>
      <c r="F23" s="186"/>
      <c r="G23" s="186"/>
      <c r="H23" s="186"/>
      <c r="I23" s="186"/>
      <c r="J23" s="186"/>
      <c r="K23" s="186"/>
      <c r="L23" s="186"/>
      <c r="M23" s="186"/>
      <c r="N23" s="186"/>
      <c r="O23" s="186"/>
      <c r="P23" s="186"/>
      <c r="Q23" s="186"/>
      <c r="R23" s="186"/>
      <c r="S23" s="186"/>
      <c r="T23" s="187"/>
    </row>
    <row r="24" spans="1:20" x14ac:dyDescent="0.3">
      <c r="A24" s="185"/>
      <c r="B24" s="186"/>
      <c r="C24" s="186"/>
      <c r="D24" s="186"/>
      <c r="E24" s="186"/>
      <c r="F24" s="186"/>
      <c r="G24" s="186"/>
      <c r="H24" s="186"/>
      <c r="I24" s="186"/>
      <c r="J24" s="186"/>
      <c r="K24" s="186"/>
      <c r="L24" s="186"/>
      <c r="M24" s="186"/>
      <c r="N24" s="186"/>
      <c r="O24" s="186"/>
      <c r="P24" s="186"/>
      <c r="Q24" s="186"/>
      <c r="R24" s="186"/>
      <c r="S24" s="186"/>
      <c r="T24" s="187"/>
    </row>
    <row r="25" spans="1:20" x14ac:dyDescent="0.3">
      <c r="A25" s="185"/>
      <c r="B25" s="186"/>
      <c r="C25" s="186"/>
      <c r="D25" s="186"/>
      <c r="E25" s="186"/>
      <c r="F25" s="186"/>
      <c r="G25" s="186"/>
      <c r="H25" s="186"/>
      <c r="I25" s="186"/>
      <c r="J25" s="186"/>
      <c r="K25" s="186"/>
      <c r="L25" s="186"/>
      <c r="M25" s="186"/>
      <c r="N25" s="186"/>
      <c r="O25" s="186"/>
      <c r="P25" s="186"/>
      <c r="Q25" s="186"/>
      <c r="R25" s="186"/>
      <c r="S25" s="186"/>
      <c r="T25" s="187"/>
    </row>
    <row r="26" spans="1:20" x14ac:dyDescent="0.3">
      <c r="A26" s="185"/>
      <c r="B26" s="186"/>
      <c r="C26" s="186"/>
      <c r="D26" s="186"/>
      <c r="E26" s="186"/>
      <c r="F26" s="186"/>
      <c r="G26" s="186"/>
      <c r="H26" s="186"/>
      <c r="I26" s="186"/>
      <c r="J26" s="186"/>
      <c r="K26" s="186"/>
      <c r="L26" s="186"/>
      <c r="M26" s="186"/>
      <c r="N26" s="186"/>
      <c r="O26" s="186"/>
      <c r="P26" s="186"/>
      <c r="Q26" s="186"/>
      <c r="R26" s="186"/>
      <c r="S26" s="186"/>
      <c r="T26" s="187"/>
    </row>
    <row r="27" spans="1:20" x14ac:dyDescent="0.3">
      <c r="A27" s="185"/>
      <c r="B27" s="186"/>
      <c r="C27" s="186"/>
      <c r="D27" s="186"/>
      <c r="E27" s="186"/>
      <c r="F27" s="186"/>
      <c r="G27" s="186"/>
      <c r="H27" s="186"/>
      <c r="I27" s="186"/>
      <c r="J27" s="186"/>
      <c r="K27" s="186"/>
      <c r="L27" s="186"/>
      <c r="M27" s="186"/>
      <c r="N27" s="186"/>
      <c r="O27" s="186"/>
      <c r="P27" s="186"/>
      <c r="Q27" s="186"/>
      <c r="R27" s="186"/>
      <c r="S27" s="186"/>
      <c r="T27" s="187"/>
    </row>
    <row r="28" spans="1:20" x14ac:dyDescent="0.3">
      <c r="A28" s="185"/>
      <c r="B28" s="186"/>
      <c r="C28" s="186"/>
      <c r="D28" s="186"/>
      <c r="E28" s="186"/>
      <c r="F28" s="186"/>
      <c r="G28" s="186"/>
      <c r="H28" s="186"/>
      <c r="I28" s="186"/>
      <c r="J28" s="186"/>
      <c r="K28" s="186"/>
      <c r="L28" s="186"/>
      <c r="M28" s="186"/>
      <c r="N28" s="186"/>
      <c r="O28" s="186"/>
      <c r="P28" s="186"/>
      <c r="Q28" s="186"/>
      <c r="R28" s="186"/>
      <c r="S28" s="186"/>
      <c r="T28" s="187"/>
    </row>
    <row r="29" spans="1:20" x14ac:dyDescent="0.3">
      <c r="A29" s="185"/>
      <c r="B29" s="186"/>
      <c r="C29" s="186"/>
      <c r="D29" s="186"/>
      <c r="E29" s="186"/>
      <c r="F29" s="186"/>
      <c r="G29" s="186"/>
      <c r="H29" s="186"/>
      <c r="I29" s="186"/>
      <c r="J29" s="186"/>
      <c r="K29" s="186"/>
      <c r="L29" s="186"/>
      <c r="M29" s="186"/>
      <c r="N29" s="186"/>
      <c r="O29" s="186"/>
      <c r="P29" s="186"/>
      <c r="Q29" s="186"/>
      <c r="R29" s="186"/>
      <c r="S29" s="186"/>
      <c r="T29" s="187"/>
    </row>
    <row r="30" spans="1:20" x14ac:dyDescent="0.3">
      <c r="A30" s="185"/>
      <c r="B30" s="186"/>
      <c r="C30" s="186"/>
      <c r="D30" s="186"/>
      <c r="E30" s="186"/>
      <c r="F30" s="186"/>
      <c r="G30" s="186"/>
      <c r="H30" s="186"/>
      <c r="I30" s="186"/>
      <c r="J30" s="186"/>
      <c r="K30" s="186"/>
      <c r="L30" s="186"/>
      <c r="M30" s="186"/>
      <c r="N30" s="186"/>
      <c r="O30" s="186"/>
      <c r="P30" s="186"/>
      <c r="Q30" s="186"/>
      <c r="R30" s="186"/>
      <c r="S30" s="186"/>
      <c r="T30" s="187"/>
    </row>
    <row r="31" spans="1:20" ht="15" thickBot="1" x14ac:dyDescent="0.35">
      <c r="A31" s="188"/>
      <c r="B31" s="189"/>
      <c r="C31" s="189"/>
      <c r="D31" s="189"/>
      <c r="E31" s="189"/>
      <c r="F31" s="189"/>
      <c r="G31" s="189"/>
      <c r="H31" s="189"/>
      <c r="I31" s="189"/>
      <c r="J31" s="189"/>
      <c r="K31" s="189"/>
      <c r="L31" s="189"/>
      <c r="M31" s="189"/>
      <c r="N31" s="189"/>
      <c r="O31" s="189"/>
      <c r="P31" s="189"/>
      <c r="Q31" s="189"/>
      <c r="R31" s="189"/>
      <c r="S31" s="189"/>
      <c r="T31" s="190"/>
    </row>
  </sheetData>
  <mergeCells count="2">
    <mergeCell ref="A20:T31"/>
    <mergeCell ref="A5:T16"/>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AC207-C62E-4DEC-88CD-9891437B63D6}">
  <sheetPr>
    <tabColor theme="9" tint="0.59999389629810485"/>
  </sheetPr>
  <dimension ref="A1"/>
  <sheetViews>
    <sheetView workbookViewId="0"/>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17F76-FC48-4BC0-B566-421E08EA4663}">
  <dimension ref="A1:L649"/>
  <sheetViews>
    <sheetView zoomScale="80" zoomScaleNormal="80" workbookViewId="0">
      <pane ySplit="1" topLeftCell="A18" activePane="bottomLeft" state="frozen"/>
      <selection pane="bottomLeft"/>
    </sheetView>
  </sheetViews>
  <sheetFormatPr defaultColWidth="122.88671875" defaultRowHeight="14.4" x14ac:dyDescent="0.3"/>
  <cols>
    <col min="1" max="1" width="30.77734375" customWidth="1"/>
    <col min="2" max="2" width="15.21875" style="87" bestFit="1" customWidth="1"/>
    <col min="3" max="3" width="70.44140625" bestFit="1" customWidth="1"/>
    <col min="4" max="4" width="24.5546875" bestFit="1" customWidth="1"/>
    <col min="5" max="5" width="35.77734375" bestFit="1" customWidth="1"/>
    <col min="6" max="6" width="17.21875" bestFit="1" customWidth="1"/>
    <col min="7" max="7" width="42.109375" bestFit="1" customWidth="1"/>
    <col min="8" max="8" width="23.21875" bestFit="1" customWidth="1"/>
    <col min="9" max="9" width="36.21875" bestFit="1" customWidth="1"/>
    <col min="10" max="10" width="15.6640625" bestFit="1" customWidth="1"/>
    <col min="11" max="11" width="19.33203125" bestFit="1" customWidth="1"/>
  </cols>
  <sheetData>
    <row r="1" spans="1:11" x14ac:dyDescent="0.3">
      <c r="A1" s="90" t="s">
        <v>1588</v>
      </c>
      <c r="B1" s="90" t="s">
        <v>932</v>
      </c>
      <c r="C1" s="90" t="s">
        <v>933</v>
      </c>
      <c r="D1" s="1" t="s">
        <v>1799</v>
      </c>
      <c r="E1" s="1" t="s">
        <v>1800</v>
      </c>
      <c r="F1" s="1" t="s">
        <v>1801</v>
      </c>
      <c r="G1" s="1" t="s">
        <v>1802</v>
      </c>
      <c r="H1" s="1" t="s">
        <v>1803</v>
      </c>
      <c r="I1" s="1" t="s">
        <v>1804</v>
      </c>
      <c r="J1" s="1" t="s">
        <v>1806</v>
      </c>
      <c r="K1" s="1" t="s">
        <v>1805</v>
      </c>
    </row>
    <row r="2" spans="1:11" x14ac:dyDescent="0.3">
      <c r="A2" s="84" t="s">
        <v>77</v>
      </c>
      <c r="B2" s="85">
        <v>1.1100000000000001</v>
      </c>
      <c r="C2" s="84" t="s">
        <v>934</v>
      </c>
      <c r="D2" s="84">
        <v>30202010</v>
      </c>
      <c r="E2" s="84" t="str">
        <f>VLOOKUP($D2,GICS!$A$2:$H$159,2,0)</f>
        <v xml:space="preserve">Agricultural Products </v>
      </c>
      <c r="F2" s="84">
        <f>VLOOKUP($D2,GICS!$A$2:$H$159,3,0)</f>
        <v>302020</v>
      </c>
      <c r="G2" s="84" t="str">
        <f>VLOOKUP($D2,GICS!$A$2:$H$159,4,0)</f>
        <v xml:space="preserve">Food Products </v>
      </c>
      <c r="H2" s="84">
        <f>VLOOKUP($D2,GICS!$A$2:$H$159,5,0)</f>
        <v>3020</v>
      </c>
      <c r="I2" s="84" t="str">
        <f>VLOOKUP($D2,GICS!$A$2:$H$159,6,0)</f>
        <v>Food, Beverage &amp; Tobacco</v>
      </c>
      <c r="J2" s="84">
        <f>VLOOKUP($D2,GICS!$A$2:$H$159,7,0)</f>
        <v>30</v>
      </c>
      <c r="K2" s="84" t="str">
        <f>VLOOKUP($D2,GICS!$A$2:$H$159,8,0)</f>
        <v>Consumer Staples</v>
      </c>
    </row>
    <row r="3" spans="1:11" x14ac:dyDescent="0.3">
      <c r="A3" s="84" t="s">
        <v>77</v>
      </c>
      <c r="B3" s="85">
        <v>1.1200000000000001</v>
      </c>
      <c r="C3" s="84" t="s">
        <v>935</v>
      </c>
      <c r="D3" s="84">
        <v>30202010</v>
      </c>
      <c r="E3" s="84" t="str">
        <f>VLOOKUP($D3,GICS!$A$2:$H$159,2,0)</f>
        <v xml:space="preserve">Agricultural Products </v>
      </c>
      <c r="F3" s="84">
        <f>VLOOKUP($D3,GICS!$A$2:$H$159,3,0)</f>
        <v>302020</v>
      </c>
      <c r="G3" s="84" t="str">
        <f>VLOOKUP($D3,GICS!$A$2:$H$159,4,0)</f>
        <v xml:space="preserve">Food Products </v>
      </c>
      <c r="H3" s="84">
        <f>VLOOKUP($D3,GICS!$A$2:$H$159,5,0)</f>
        <v>3020</v>
      </c>
      <c r="I3" s="84" t="str">
        <f>VLOOKUP($D3,GICS!$A$2:$H$159,6,0)</f>
        <v>Food, Beverage &amp; Tobacco</v>
      </c>
      <c r="J3" s="84">
        <f>VLOOKUP($D3,GICS!$A$2:$H$159,7,0)</f>
        <v>30</v>
      </c>
      <c r="K3" s="84" t="str">
        <f>VLOOKUP($D3,GICS!$A$2:$H$159,8,0)</f>
        <v>Consumer Staples</v>
      </c>
    </row>
    <row r="4" spans="1:11" x14ac:dyDescent="0.3">
      <c r="A4" s="84" t="s">
        <v>77</v>
      </c>
      <c r="B4" s="85">
        <v>1.1299999999999999</v>
      </c>
      <c r="C4" s="84" t="s">
        <v>936</v>
      </c>
      <c r="D4" s="84">
        <v>30202010</v>
      </c>
      <c r="E4" s="84" t="str">
        <f>VLOOKUP($D4,GICS!$A$2:$H$159,2,0)</f>
        <v xml:space="preserve">Agricultural Products </v>
      </c>
      <c r="F4" s="84">
        <f>VLOOKUP($D4,GICS!$A$2:$H$159,3,0)</f>
        <v>302020</v>
      </c>
      <c r="G4" s="84" t="str">
        <f>VLOOKUP($D4,GICS!$A$2:$H$159,4,0)</f>
        <v xml:space="preserve">Food Products </v>
      </c>
      <c r="H4" s="84">
        <f>VLOOKUP($D4,GICS!$A$2:$H$159,5,0)</f>
        <v>3020</v>
      </c>
      <c r="I4" s="84" t="str">
        <f>VLOOKUP($D4,GICS!$A$2:$H$159,6,0)</f>
        <v>Food, Beverage &amp; Tobacco</v>
      </c>
      <c r="J4" s="84">
        <f>VLOOKUP($D4,GICS!$A$2:$H$159,7,0)</f>
        <v>30</v>
      </c>
      <c r="K4" s="84" t="str">
        <f>VLOOKUP($D4,GICS!$A$2:$H$159,8,0)</f>
        <v>Consumer Staples</v>
      </c>
    </row>
    <row r="5" spans="1:11" x14ac:dyDescent="0.3">
      <c r="A5" s="84" t="s">
        <v>77</v>
      </c>
      <c r="B5" s="85">
        <v>1.1399999999999999</v>
      </c>
      <c r="C5" s="84" t="s">
        <v>937</v>
      </c>
      <c r="D5" s="84">
        <v>30202010</v>
      </c>
      <c r="E5" s="84" t="str">
        <f>VLOOKUP($D5,GICS!$A$2:$H$159,2,0)</f>
        <v xml:space="preserve">Agricultural Products </v>
      </c>
      <c r="F5" s="84">
        <f>VLOOKUP($D5,GICS!$A$2:$H$159,3,0)</f>
        <v>302020</v>
      </c>
      <c r="G5" s="84" t="str">
        <f>VLOOKUP($D5,GICS!$A$2:$H$159,4,0)</f>
        <v xml:space="preserve">Food Products </v>
      </c>
      <c r="H5" s="84">
        <f>VLOOKUP($D5,GICS!$A$2:$H$159,5,0)</f>
        <v>3020</v>
      </c>
      <c r="I5" s="84" t="str">
        <f>VLOOKUP($D5,GICS!$A$2:$H$159,6,0)</f>
        <v>Food, Beverage &amp; Tobacco</v>
      </c>
      <c r="J5" s="84">
        <f>VLOOKUP($D5,GICS!$A$2:$H$159,7,0)</f>
        <v>30</v>
      </c>
      <c r="K5" s="84" t="str">
        <f>VLOOKUP($D5,GICS!$A$2:$H$159,8,0)</f>
        <v>Consumer Staples</v>
      </c>
    </row>
    <row r="6" spans="1:11" x14ac:dyDescent="0.3">
      <c r="A6" s="84" t="s">
        <v>77</v>
      </c>
      <c r="B6" s="85">
        <v>1.1499999999999999</v>
      </c>
      <c r="C6" s="84" t="s">
        <v>938</v>
      </c>
      <c r="D6" s="84">
        <v>30202010</v>
      </c>
      <c r="E6" s="84" t="str">
        <f>VLOOKUP($D6,GICS!$A$2:$H$159,2,0)</f>
        <v xml:space="preserve">Agricultural Products </v>
      </c>
      <c r="F6" s="84">
        <f>VLOOKUP($D6,GICS!$A$2:$H$159,3,0)</f>
        <v>302020</v>
      </c>
      <c r="G6" s="84" t="str">
        <f>VLOOKUP($D6,GICS!$A$2:$H$159,4,0)</f>
        <v xml:space="preserve">Food Products </v>
      </c>
      <c r="H6" s="84">
        <f>VLOOKUP($D6,GICS!$A$2:$H$159,5,0)</f>
        <v>3020</v>
      </c>
      <c r="I6" s="84" t="str">
        <f>VLOOKUP($D6,GICS!$A$2:$H$159,6,0)</f>
        <v>Food, Beverage &amp; Tobacco</v>
      </c>
      <c r="J6" s="84">
        <f>VLOOKUP($D6,GICS!$A$2:$H$159,7,0)</f>
        <v>30</v>
      </c>
      <c r="K6" s="84" t="str">
        <f>VLOOKUP($D6,GICS!$A$2:$H$159,8,0)</f>
        <v>Consumer Staples</v>
      </c>
    </row>
    <row r="7" spans="1:11" x14ac:dyDescent="0.3">
      <c r="A7" s="84" t="s">
        <v>77</v>
      </c>
      <c r="B7" s="85">
        <v>1.1599999999999999</v>
      </c>
      <c r="C7" s="84" t="s">
        <v>939</v>
      </c>
      <c r="D7" s="84">
        <v>30202010</v>
      </c>
      <c r="E7" s="84" t="str">
        <f>VLOOKUP($D7,GICS!$A$2:$H$159,2,0)</f>
        <v xml:space="preserve">Agricultural Products </v>
      </c>
      <c r="F7" s="84">
        <f>VLOOKUP($D7,GICS!$A$2:$H$159,3,0)</f>
        <v>302020</v>
      </c>
      <c r="G7" s="84" t="str">
        <f>VLOOKUP($D7,GICS!$A$2:$H$159,4,0)</f>
        <v xml:space="preserve">Food Products </v>
      </c>
      <c r="H7" s="84">
        <f>VLOOKUP($D7,GICS!$A$2:$H$159,5,0)</f>
        <v>3020</v>
      </c>
      <c r="I7" s="84" t="str">
        <f>VLOOKUP($D7,GICS!$A$2:$H$159,6,0)</f>
        <v>Food, Beverage &amp; Tobacco</v>
      </c>
      <c r="J7" s="84">
        <f>VLOOKUP($D7,GICS!$A$2:$H$159,7,0)</f>
        <v>30</v>
      </c>
      <c r="K7" s="84" t="str">
        <f>VLOOKUP($D7,GICS!$A$2:$H$159,8,0)</f>
        <v>Consumer Staples</v>
      </c>
    </row>
    <row r="8" spans="1:11" x14ac:dyDescent="0.3">
      <c r="A8" s="84" t="s">
        <v>77</v>
      </c>
      <c r="B8" s="85">
        <v>1.19</v>
      </c>
      <c r="C8" s="84" t="s">
        <v>940</v>
      </c>
      <c r="D8" s="84">
        <v>30202010</v>
      </c>
      <c r="E8" s="84" t="str">
        <f>VLOOKUP($D8,GICS!$A$2:$H$159,2,0)</f>
        <v xml:space="preserve">Agricultural Products </v>
      </c>
      <c r="F8" s="84">
        <f>VLOOKUP($D8,GICS!$A$2:$H$159,3,0)</f>
        <v>302020</v>
      </c>
      <c r="G8" s="84" t="str">
        <f>VLOOKUP($D8,GICS!$A$2:$H$159,4,0)</f>
        <v xml:space="preserve">Food Products </v>
      </c>
      <c r="H8" s="84">
        <f>VLOOKUP($D8,GICS!$A$2:$H$159,5,0)</f>
        <v>3020</v>
      </c>
      <c r="I8" s="84" t="str">
        <f>VLOOKUP($D8,GICS!$A$2:$H$159,6,0)</f>
        <v>Food, Beverage &amp; Tobacco</v>
      </c>
      <c r="J8" s="84">
        <f>VLOOKUP($D8,GICS!$A$2:$H$159,7,0)</f>
        <v>30</v>
      </c>
      <c r="K8" s="84" t="str">
        <f>VLOOKUP($D8,GICS!$A$2:$H$159,8,0)</f>
        <v>Consumer Staples</v>
      </c>
    </row>
    <row r="9" spans="1:11" x14ac:dyDescent="0.3">
      <c r="A9" s="84" t="s">
        <v>77</v>
      </c>
      <c r="B9" s="85">
        <v>1.21</v>
      </c>
      <c r="C9" s="84" t="s">
        <v>941</v>
      </c>
      <c r="D9" s="84">
        <v>30202010</v>
      </c>
      <c r="E9" s="84" t="str">
        <f>VLOOKUP($D9,GICS!$A$2:$H$159,2,0)</f>
        <v xml:space="preserve">Agricultural Products </v>
      </c>
      <c r="F9" s="84">
        <f>VLOOKUP($D9,GICS!$A$2:$H$159,3,0)</f>
        <v>302020</v>
      </c>
      <c r="G9" s="84" t="str">
        <f>VLOOKUP($D9,GICS!$A$2:$H$159,4,0)</f>
        <v xml:space="preserve">Food Products </v>
      </c>
      <c r="H9" s="84">
        <f>VLOOKUP($D9,GICS!$A$2:$H$159,5,0)</f>
        <v>3020</v>
      </c>
      <c r="I9" s="84" t="str">
        <f>VLOOKUP($D9,GICS!$A$2:$H$159,6,0)</f>
        <v>Food, Beverage &amp; Tobacco</v>
      </c>
      <c r="J9" s="84">
        <f>VLOOKUP($D9,GICS!$A$2:$H$159,7,0)</f>
        <v>30</v>
      </c>
      <c r="K9" s="84" t="str">
        <f>VLOOKUP($D9,GICS!$A$2:$H$159,8,0)</f>
        <v>Consumer Staples</v>
      </c>
    </row>
    <row r="10" spans="1:11" x14ac:dyDescent="0.3">
      <c r="A10" s="84" t="s">
        <v>77</v>
      </c>
      <c r="B10" s="85">
        <v>1.22</v>
      </c>
      <c r="C10" s="84" t="s">
        <v>942</v>
      </c>
      <c r="D10" s="84">
        <v>30202010</v>
      </c>
      <c r="E10" s="84" t="str">
        <f>VLOOKUP($D10,GICS!$A$2:$H$159,2,0)</f>
        <v xml:space="preserve">Agricultural Products </v>
      </c>
      <c r="F10" s="84">
        <f>VLOOKUP($D10,GICS!$A$2:$H$159,3,0)</f>
        <v>302020</v>
      </c>
      <c r="G10" s="84" t="str">
        <f>VLOOKUP($D10,GICS!$A$2:$H$159,4,0)</f>
        <v xml:space="preserve">Food Products </v>
      </c>
      <c r="H10" s="84">
        <f>VLOOKUP($D10,GICS!$A$2:$H$159,5,0)</f>
        <v>3020</v>
      </c>
      <c r="I10" s="84" t="str">
        <f>VLOOKUP($D10,GICS!$A$2:$H$159,6,0)</f>
        <v>Food, Beverage &amp; Tobacco</v>
      </c>
      <c r="J10" s="84">
        <f>VLOOKUP($D10,GICS!$A$2:$H$159,7,0)</f>
        <v>30</v>
      </c>
      <c r="K10" s="84" t="str">
        <f>VLOOKUP($D10,GICS!$A$2:$H$159,8,0)</f>
        <v>Consumer Staples</v>
      </c>
    </row>
    <row r="11" spans="1:11" x14ac:dyDescent="0.3">
      <c r="A11" s="84" t="s">
        <v>77</v>
      </c>
      <c r="B11" s="85">
        <v>1.23</v>
      </c>
      <c r="C11" s="84" t="s">
        <v>943</v>
      </c>
      <c r="D11" s="84">
        <v>30202010</v>
      </c>
      <c r="E11" s="84" t="str">
        <f>VLOOKUP($D11,GICS!$A$2:$H$159,2,0)</f>
        <v xml:space="preserve">Agricultural Products </v>
      </c>
      <c r="F11" s="84">
        <f>VLOOKUP($D11,GICS!$A$2:$H$159,3,0)</f>
        <v>302020</v>
      </c>
      <c r="G11" s="84" t="str">
        <f>VLOOKUP($D11,GICS!$A$2:$H$159,4,0)</f>
        <v xml:space="preserve">Food Products </v>
      </c>
      <c r="H11" s="84">
        <f>VLOOKUP($D11,GICS!$A$2:$H$159,5,0)</f>
        <v>3020</v>
      </c>
      <c r="I11" s="84" t="str">
        <f>VLOOKUP($D11,GICS!$A$2:$H$159,6,0)</f>
        <v>Food, Beverage &amp; Tobacco</v>
      </c>
      <c r="J11" s="84">
        <f>VLOOKUP($D11,GICS!$A$2:$H$159,7,0)</f>
        <v>30</v>
      </c>
      <c r="K11" s="84" t="str">
        <f>VLOOKUP($D11,GICS!$A$2:$H$159,8,0)</f>
        <v>Consumer Staples</v>
      </c>
    </row>
    <row r="12" spans="1:11" x14ac:dyDescent="0.3">
      <c r="A12" s="84" t="s">
        <v>77</v>
      </c>
      <c r="B12" s="85">
        <v>1.24</v>
      </c>
      <c r="C12" s="84" t="s">
        <v>944</v>
      </c>
      <c r="D12" s="84">
        <v>30202010</v>
      </c>
      <c r="E12" s="84" t="str">
        <f>VLOOKUP($D12,GICS!$A$2:$H$159,2,0)</f>
        <v xml:space="preserve">Agricultural Products </v>
      </c>
      <c r="F12" s="84">
        <f>VLOOKUP($D12,GICS!$A$2:$H$159,3,0)</f>
        <v>302020</v>
      </c>
      <c r="G12" s="84" t="str">
        <f>VLOOKUP($D12,GICS!$A$2:$H$159,4,0)</f>
        <v xml:space="preserve">Food Products </v>
      </c>
      <c r="H12" s="84">
        <f>VLOOKUP($D12,GICS!$A$2:$H$159,5,0)</f>
        <v>3020</v>
      </c>
      <c r="I12" s="84" t="str">
        <f>VLOOKUP($D12,GICS!$A$2:$H$159,6,0)</f>
        <v>Food, Beverage &amp; Tobacco</v>
      </c>
      <c r="J12" s="84">
        <f>VLOOKUP($D12,GICS!$A$2:$H$159,7,0)</f>
        <v>30</v>
      </c>
      <c r="K12" s="84" t="str">
        <f>VLOOKUP($D12,GICS!$A$2:$H$159,8,0)</f>
        <v>Consumer Staples</v>
      </c>
    </row>
    <row r="13" spans="1:11" x14ac:dyDescent="0.3">
      <c r="A13" s="84" t="s">
        <v>77</v>
      </c>
      <c r="B13" s="85">
        <v>1.25</v>
      </c>
      <c r="C13" s="84" t="s">
        <v>945</v>
      </c>
      <c r="D13" s="84">
        <v>30202010</v>
      </c>
      <c r="E13" s="84" t="str">
        <f>VLOOKUP($D13,GICS!$A$2:$H$159,2,0)</f>
        <v xml:space="preserve">Agricultural Products </v>
      </c>
      <c r="F13" s="84">
        <f>VLOOKUP($D13,GICS!$A$2:$H$159,3,0)</f>
        <v>302020</v>
      </c>
      <c r="G13" s="84" t="str">
        <f>VLOOKUP($D13,GICS!$A$2:$H$159,4,0)</f>
        <v xml:space="preserve">Food Products </v>
      </c>
      <c r="H13" s="84">
        <f>VLOOKUP($D13,GICS!$A$2:$H$159,5,0)</f>
        <v>3020</v>
      </c>
      <c r="I13" s="84" t="str">
        <f>VLOOKUP($D13,GICS!$A$2:$H$159,6,0)</f>
        <v>Food, Beverage &amp; Tobacco</v>
      </c>
      <c r="J13" s="84">
        <f>VLOOKUP($D13,GICS!$A$2:$H$159,7,0)</f>
        <v>30</v>
      </c>
      <c r="K13" s="84" t="str">
        <f>VLOOKUP($D13,GICS!$A$2:$H$159,8,0)</f>
        <v>Consumer Staples</v>
      </c>
    </row>
    <row r="14" spans="1:11" x14ac:dyDescent="0.3">
      <c r="A14" s="84" t="s">
        <v>77</v>
      </c>
      <c r="B14" s="85">
        <v>1.26</v>
      </c>
      <c r="C14" s="84" t="s">
        <v>946</v>
      </c>
      <c r="D14" s="84">
        <v>30202010</v>
      </c>
      <c r="E14" s="84" t="str">
        <f>VLOOKUP($D14,GICS!$A$2:$H$159,2,0)</f>
        <v xml:space="preserve">Agricultural Products </v>
      </c>
      <c r="F14" s="84">
        <f>VLOOKUP($D14,GICS!$A$2:$H$159,3,0)</f>
        <v>302020</v>
      </c>
      <c r="G14" s="84" t="str">
        <f>VLOOKUP($D14,GICS!$A$2:$H$159,4,0)</f>
        <v xml:space="preserve">Food Products </v>
      </c>
      <c r="H14" s="84">
        <f>VLOOKUP($D14,GICS!$A$2:$H$159,5,0)</f>
        <v>3020</v>
      </c>
      <c r="I14" s="84" t="str">
        <f>VLOOKUP($D14,GICS!$A$2:$H$159,6,0)</f>
        <v>Food, Beverage &amp; Tobacco</v>
      </c>
      <c r="J14" s="84">
        <f>VLOOKUP($D14,GICS!$A$2:$H$159,7,0)</f>
        <v>30</v>
      </c>
      <c r="K14" s="84" t="str">
        <f>VLOOKUP($D14,GICS!$A$2:$H$159,8,0)</f>
        <v>Consumer Staples</v>
      </c>
    </row>
    <row r="15" spans="1:11" x14ac:dyDescent="0.3">
      <c r="A15" s="84" t="s">
        <v>77</v>
      </c>
      <c r="B15" s="85">
        <v>1.27</v>
      </c>
      <c r="C15" s="84" t="s">
        <v>947</v>
      </c>
      <c r="D15" s="84">
        <v>30202010</v>
      </c>
      <c r="E15" s="84" t="str">
        <f>VLOOKUP($D15,GICS!$A$2:$H$159,2,0)</f>
        <v xml:space="preserve">Agricultural Products </v>
      </c>
      <c r="F15" s="84">
        <f>VLOOKUP($D15,GICS!$A$2:$H$159,3,0)</f>
        <v>302020</v>
      </c>
      <c r="G15" s="84" t="str">
        <f>VLOOKUP($D15,GICS!$A$2:$H$159,4,0)</f>
        <v xml:space="preserve">Food Products </v>
      </c>
      <c r="H15" s="84">
        <f>VLOOKUP($D15,GICS!$A$2:$H$159,5,0)</f>
        <v>3020</v>
      </c>
      <c r="I15" s="84" t="str">
        <f>VLOOKUP($D15,GICS!$A$2:$H$159,6,0)</f>
        <v>Food, Beverage &amp; Tobacco</v>
      </c>
      <c r="J15" s="84">
        <f>VLOOKUP($D15,GICS!$A$2:$H$159,7,0)</f>
        <v>30</v>
      </c>
      <c r="K15" s="84" t="str">
        <f>VLOOKUP($D15,GICS!$A$2:$H$159,8,0)</f>
        <v>Consumer Staples</v>
      </c>
    </row>
    <row r="16" spans="1:11" x14ac:dyDescent="0.3">
      <c r="A16" s="84" t="s">
        <v>77</v>
      </c>
      <c r="B16" s="85">
        <v>1.28</v>
      </c>
      <c r="C16" s="84" t="s">
        <v>948</v>
      </c>
      <c r="D16" s="84">
        <v>30202010</v>
      </c>
      <c r="E16" s="84" t="str">
        <f>VLOOKUP($D16,GICS!$A$2:$H$159,2,0)</f>
        <v xml:space="preserve">Agricultural Products </v>
      </c>
      <c r="F16" s="84">
        <f>VLOOKUP($D16,GICS!$A$2:$H$159,3,0)</f>
        <v>302020</v>
      </c>
      <c r="G16" s="84" t="str">
        <f>VLOOKUP($D16,GICS!$A$2:$H$159,4,0)</f>
        <v xml:space="preserve">Food Products </v>
      </c>
      <c r="H16" s="84">
        <f>VLOOKUP($D16,GICS!$A$2:$H$159,5,0)</f>
        <v>3020</v>
      </c>
      <c r="I16" s="84" t="str">
        <f>VLOOKUP($D16,GICS!$A$2:$H$159,6,0)</f>
        <v>Food, Beverage &amp; Tobacco</v>
      </c>
      <c r="J16" s="84">
        <f>VLOOKUP($D16,GICS!$A$2:$H$159,7,0)</f>
        <v>30</v>
      </c>
      <c r="K16" s="84" t="str">
        <f>VLOOKUP($D16,GICS!$A$2:$H$159,8,0)</f>
        <v>Consumer Staples</v>
      </c>
    </row>
    <row r="17" spans="1:11" x14ac:dyDescent="0.3">
      <c r="A17" s="84" t="s">
        <v>77</v>
      </c>
      <c r="B17" s="85">
        <v>1.29</v>
      </c>
      <c r="C17" s="84" t="s">
        <v>949</v>
      </c>
      <c r="D17" s="84">
        <v>30202010</v>
      </c>
      <c r="E17" s="84" t="str">
        <f>VLOOKUP($D17,GICS!$A$2:$H$159,2,0)</f>
        <v xml:space="preserve">Agricultural Products </v>
      </c>
      <c r="F17" s="84">
        <f>VLOOKUP($D17,GICS!$A$2:$H$159,3,0)</f>
        <v>302020</v>
      </c>
      <c r="G17" s="84" t="str">
        <f>VLOOKUP($D17,GICS!$A$2:$H$159,4,0)</f>
        <v xml:space="preserve">Food Products </v>
      </c>
      <c r="H17" s="84">
        <f>VLOOKUP($D17,GICS!$A$2:$H$159,5,0)</f>
        <v>3020</v>
      </c>
      <c r="I17" s="84" t="str">
        <f>VLOOKUP($D17,GICS!$A$2:$H$159,6,0)</f>
        <v>Food, Beverage &amp; Tobacco</v>
      </c>
      <c r="J17" s="84">
        <f>VLOOKUP($D17,GICS!$A$2:$H$159,7,0)</f>
        <v>30</v>
      </c>
      <c r="K17" s="84" t="str">
        <f>VLOOKUP($D17,GICS!$A$2:$H$159,8,0)</f>
        <v>Consumer Staples</v>
      </c>
    </row>
    <row r="18" spans="1:11" x14ac:dyDescent="0.3">
      <c r="A18" s="84" t="s">
        <v>77</v>
      </c>
      <c r="B18" s="85">
        <v>1.3</v>
      </c>
      <c r="C18" s="84" t="s">
        <v>950</v>
      </c>
      <c r="D18" s="84">
        <v>30202010</v>
      </c>
      <c r="E18" s="84" t="str">
        <f>VLOOKUP($D18,GICS!$A$2:$H$159,2,0)</f>
        <v xml:space="preserve">Agricultural Products </v>
      </c>
      <c r="F18" s="84">
        <f>VLOOKUP($D18,GICS!$A$2:$H$159,3,0)</f>
        <v>302020</v>
      </c>
      <c r="G18" s="84" t="str">
        <f>VLOOKUP($D18,GICS!$A$2:$H$159,4,0)</f>
        <v xml:space="preserve">Food Products </v>
      </c>
      <c r="H18" s="84">
        <f>VLOOKUP($D18,GICS!$A$2:$H$159,5,0)</f>
        <v>3020</v>
      </c>
      <c r="I18" s="84" t="str">
        <f>VLOOKUP($D18,GICS!$A$2:$H$159,6,0)</f>
        <v>Food, Beverage &amp; Tobacco</v>
      </c>
      <c r="J18" s="84">
        <f>VLOOKUP($D18,GICS!$A$2:$H$159,7,0)</f>
        <v>30</v>
      </c>
      <c r="K18" s="84" t="str">
        <f>VLOOKUP($D18,GICS!$A$2:$H$159,8,0)</f>
        <v>Consumer Staples</v>
      </c>
    </row>
    <row r="19" spans="1:11" x14ac:dyDescent="0.3">
      <c r="A19" s="84" t="s">
        <v>77</v>
      </c>
      <c r="B19" s="85">
        <v>1.41</v>
      </c>
      <c r="C19" s="84" t="s">
        <v>951</v>
      </c>
      <c r="D19" s="84">
        <v>30202010</v>
      </c>
      <c r="E19" s="84" t="str">
        <f>VLOOKUP($D19,GICS!$A$2:$H$159,2,0)</f>
        <v xml:space="preserve">Agricultural Products </v>
      </c>
      <c r="F19" s="84">
        <f>VLOOKUP($D19,GICS!$A$2:$H$159,3,0)</f>
        <v>302020</v>
      </c>
      <c r="G19" s="84" t="str">
        <f>VLOOKUP($D19,GICS!$A$2:$H$159,4,0)</f>
        <v xml:space="preserve">Food Products </v>
      </c>
      <c r="H19" s="84">
        <f>VLOOKUP($D19,GICS!$A$2:$H$159,5,0)</f>
        <v>3020</v>
      </c>
      <c r="I19" s="84" t="str">
        <f>VLOOKUP($D19,GICS!$A$2:$H$159,6,0)</f>
        <v>Food, Beverage &amp; Tobacco</v>
      </c>
      <c r="J19" s="84">
        <f>VLOOKUP($D19,GICS!$A$2:$H$159,7,0)</f>
        <v>30</v>
      </c>
      <c r="K19" s="84" t="str">
        <f>VLOOKUP($D19,GICS!$A$2:$H$159,8,0)</f>
        <v>Consumer Staples</v>
      </c>
    </row>
    <row r="20" spans="1:11" x14ac:dyDescent="0.3">
      <c r="A20" s="84" t="s">
        <v>77</v>
      </c>
      <c r="B20" s="85">
        <v>1.42</v>
      </c>
      <c r="C20" s="84" t="s">
        <v>952</v>
      </c>
      <c r="D20" s="84">
        <v>30202030</v>
      </c>
      <c r="E20" s="84" t="str">
        <f>VLOOKUP($D20,GICS!$A$2:$H$159,2,0)</f>
        <v xml:space="preserve">Packaged Foods &amp; Meats </v>
      </c>
      <c r="F20" s="84">
        <f>VLOOKUP($D20,GICS!$A$2:$H$159,3,0)</f>
        <v>302020</v>
      </c>
      <c r="G20" s="84" t="str">
        <f>VLOOKUP($D20,GICS!$A$2:$H$159,4,0)</f>
        <v xml:space="preserve">Food Products </v>
      </c>
      <c r="H20" s="84">
        <f>VLOOKUP($D20,GICS!$A$2:$H$159,5,0)</f>
        <v>3020</v>
      </c>
      <c r="I20" s="84" t="str">
        <f>VLOOKUP($D20,GICS!$A$2:$H$159,6,0)</f>
        <v>Food, Beverage &amp; Tobacco</v>
      </c>
      <c r="J20" s="84">
        <f>VLOOKUP($D20,GICS!$A$2:$H$159,7,0)</f>
        <v>30</v>
      </c>
      <c r="K20" s="84" t="str">
        <f>VLOOKUP($D20,GICS!$A$2:$H$159,8,0)</f>
        <v>Consumer Staples</v>
      </c>
    </row>
    <row r="21" spans="1:11" x14ac:dyDescent="0.3">
      <c r="A21" s="84" t="s">
        <v>77</v>
      </c>
      <c r="B21" s="85">
        <v>1.43</v>
      </c>
      <c r="C21" s="84" t="s">
        <v>953</v>
      </c>
      <c r="D21" s="84">
        <v>30202010</v>
      </c>
      <c r="E21" s="84" t="str">
        <f>VLOOKUP($D21,GICS!$A$2:$H$159,2,0)</f>
        <v xml:space="preserve">Agricultural Products </v>
      </c>
      <c r="F21" s="84">
        <f>VLOOKUP($D21,GICS!$A$2:$H$159,3,0)</f>
        <v>302020</v>
      </c>
      <c r="G21" s="84" t="str">
        <f>VLOOKUP($D21,GICS!$A$2:$H$159,4,0)</f>
        <v xml:space="preserve">Food Products </v>
      </c>
      <c r="H21" s="84">
        <f>VLOOKUP($D21,GICS!$A$2:$H$159,5,0)</f>
        <v>3020</v>
      </c>
      <c r="I21" s="84" t="str">
        <f>VLOOKUP($D21,GICS!$A$2:$H$159,6,0)</f>
        <v>Food, Beverage &amp; Tobacco</v>
      </c>
      <c r="J21" s="84">
        <f>VLOOKUP($D21,GICS!$A$2:$H$159,7,0)</f>
        <v>30</v>
      </c>
      <c r="K21" s="84" t="str">
        <f>VLOOKUP($D21,GICS!$A$2:$H$159,8,0)</f>
        <v>Consumer Staples</v>
      </c>
    </row>
    <row r="22" spans="1:11" x14ac:dyDescent="0.3">
      <c r="A22" s="84" t="s">
        <v>77</v>
      </c>
      <c r="B22" s="85">
        <v>1.44</v>
      </c>
      <c r="C22" s="84" t="s">
        <v>954</v>
      </c>
      <c r="D22" s="84">
        <v>30202010</v>
      </c>
      <c r="E22" s="84" t="str">
        <f>VLOOKUP($D22,GICS!$A$2:$H$159,2,0)</f>
        <v xml:space="preserve">Agricultural Products </v>
      </c>
      <c r="F22" s="84">
        <f>VLOOKUP($D22,GICS!$A$2:$H$159,3,0)</f>
        <v>302020</v>
      </c>
      <c r="G22" s="84" t="str">
        <f>VLOOKUP($D22,GICS!$A$2:$H$159,4,0)</f>
        <v xml:space="preserve">Food Products </v>
      </c>
      <c r="H22" s="84">
        <f>VLOOKUP($D22,GICS!$A$2:$H$159,5,0)</f>
        <v>3020</v>
      </c>
      <c r="I22" s="84" t="str">
        <f>VLOOKUP($D22,GICS!$A$2:$H$159,6,0)</f>
        <v>Food, Beverage &amp; Tobacco</v>
      </c>
      <c r="J22" s="84">
        <f>VLOOKUP($D22,GICS!$A$2:$H$159,7,0)</f>
        <v>30</v>
      </c>
      <c r="K22" s="84" t="str">
        <f>VLOOKUP($D22,GICS!$A$2:$H$159,8,0)</f>
        <v>Consumer Staples</v>
      </c>
    </row>
    <row r="23" spans="1:11" x14ac:dyDescent="0.3">
      <c r="A23" s="84" t="s">
        <v>77</v>
      </c>
      <c r="B23" s="85">
        <v>1.45</v>
      </c>
      <c r="C23" s="84" t="s">
        <v>955</v>
      </c>
      <c r="D23" s="84">
        <v>30202010</v>
      </c>
      <c r="E23" s="84" t="str">
        <f>VLOOKUP($D23,GICS!$A$2:$H$159,2,0)</f>
        <v xml:space="preserve">Agricultural Products </v>
      </c>
      <c r="F23" s="84">
        <f>VLOOKUP($D23,GICS!$A$2:$H$159,3,0)</f>
        <v>302020</v>
      </c>
      <c r="G23" s="84" t="str">
        <f>VLOOKUP($D23,GICS!$A$2:$H$159,4,0)</f>
        <v xml:space="preserve">Food Products </v>
      </c>
      <c r="H23" s="84">
        <f>VLOOKUP($D23,GICS!$A$2:$H$159,5,0)</f>
        <v>3020</v>
      </c>
      <c r="I23" s="84" t="str">
        <f>VLOOKUP($D23,GICS!$A$2:$H$159,6,0)</f>
        <v>Food, Beverage &amp; Tobacco</v>
      </c>
      <c r="J23" s="84">
        <f>VLOOKUP($D23,GICS!$A$2:$H$159,7,0)</f>
        <v>30</v>
      </c>
      <c r="K23" s="84" t="str">
        <f>VLOOKUP($D23,GICS!$A$2:$H$159,8,0)</f>
        <v>Consumer Staples</v>
      </c>
    </row>
    <row r="24" spans="1:11" x14ac:dyDescent="0.3">
      <c r="A24" s="84" t="s">
        <v>77</v>
      </c>
      <c r="B24" s="85">
        <v>1.46</v>
      </c>
      <c r="C24" s="84" t="s">
        <v>956</v>
      </c>
      <c r="D24" s="84">
        <v>30202030</v>
      </c>
      <c r="E24" s="84" t="str">
        <f>VLOOKUP($D24,GICS!$A$2:$H$159,2,0)</f>
        <v xml:space="preserve">Packaged Foods &amp; Meats </v>
      </c>
      <c r="F24" s="84">
        <f>VLOOKUP($D24,GICS!$A$2:$H$159,3,0)</f>
        <v>302020</v>
      </c>
      <c r="G24" s="84" t="str">
        <f>VLOOKUP($D24,GICS!$A$2:$H$159,4,0)</f>
        <v xml:space="preserve">Food Products </v>
      </c>
      <c r="H24" s="84">
        <f>VLOOKUP($D24,GICS!$A$2:$H$159,5,0)</f>
        <v>3020</v>
      </c>
      <c r="I24" s="84" t="str">
        <f>VLOOKUP($D24,GICS!$A$2:$H$159,6,0)</f>
        <v>Food, Beverage &amp; Tobacco</v>
      </c>
      <c r="J24" s="84">
        <f>VLOOKUP($D24,GICS!$A$2:$H$159,7,0)</f>
        <v>30</v>
      </c>
      <c r="K24" s="84" t="str">
        <f>VLOOKUP($D24,GICS!$A$2:$H$159,8,0)</f>
        <v>Consumer Staples</v>
      </c>
    </row>
    <row r="25" spans="1:11" x14ac:dyDescent="0.3">
      <c r="A25" s="84" t="s">
        <v>77</v>
      </c>
      <c r="B25" s="85">
        <v>1.47</v>
      </c>
      <c r="C25" s="84" t="s">
        <v>957</v>
      </c>
      <c r="D25" s="84">
        <v>30202030</v>
      </c>
      <c r="E25" s="84" t="str">
        <f>VLOOKUP($D25,GICS!$A$2:$H$159,2,0)</f>
        <v xml:space="preserve">Packaged Foods &amp; Meats </v>
      </c>
      <c r="F25" s="84">
        <f>VLOOKUP($D25,GICS!$A$2:$H$159,3,0)</f>
        <v>302020</v>
      </c>
      <c r="G25" s="84" t="str">
        <f>VLOOKUP($D25,GICS!$A$2:$H$159,4,0)</f>
        <v xml:space="preserve">Food Products </v>
      </c>
      <c r="H25" s="84">
        <f>VLOOKUP($D25,GICS!$A$2:$H$159,5,0)</f>
        <v>3020</v>
      </c>
      <c r="I25" s="84" t="str">
        <f>VLOOKUP($D25,GICS!$A$2:$H$159,6,0)</f>
        <v>Food, Beverage &amp; Tobacco</v>
      </c>
      <c r="J25" s="84">
        <f>VLOOKUP($D25,GICS!$A$2:$H$159,7,0)</f>
        <v>30</v>
      </c>
      <c r="K25" s="84" t="str">
        <f>VLOOKUP($D25,GICS!$A$2:$H$159,8,0)</f>
        <v>Consumer Staples</v>
      </c>
    </row>
    <row r="26" spans="1:11" x14ac:dyDescent="0.3">
      <c r="A26" s="84" t="s">
        <v>77</v>
      </c>
      <c r="B26" s="85">
        <v>1.49</v>
      </c>
      <c r="C26" s="84" t="s">
        <v>958</v>
      </c>
      <c r="D26" s="84">
        <v>30202010</v>
      </c>
      <c r="E26" s="84" t="str">
        <f>VLOOKUP($D26,GICS!$A$2:$H$159,2,0)</f>
        <v xml:space="preserve">Agricultural Products </v>
      </c>
      <c r="F26" s="84">
        <f>VLOOKUP($D26,GICS!$A$2:$H$159,3,0)</f>
        <v>302020</v>
      </c>
      <c r="G26" s="84" t="str">
        <f>VLOOKUP($D26,GICS!$A$2:$H$159,4,0)</f>
        <v xml:space="preserve">Food Products </v>
      </c>
      <c r="H26" s="84">
        <f>VLOOKUP($D26,GICS!$A$2:$H$159,5,0)</f>
        <v>3020</v>
      </c>
      <c r="I26" s="84" t="str">
        <f>VLOOKUP($D26,GICS!$A$2:$H$159,6,0)</f>
        <v>Food, Beverage &amp; Tobacco</v>
      </c>
      <c r="J26" s="84">
        <f>VLOOKUP($D26,GICS!$A$2:$H$159,7,0)</f>
        <v>30</v>
      </c>
      <c r="K26" s="84" t="str">
        <f>VLOOKUP($D26,GICS!$A$2:$H$159,8,0)</f>
        <v>Consumer Staples</v>
      </c>
    </row>
    <row r="27" spans="1:11" x14ac:dyDescent="0.3">
      <c r="A27" s="84" t="s">
        <v>77</v>
      </c>
      <c r="B27" s="85">
        <v>1.5</v>
      </c>
      <c r="C27" s="84" t="s">
        <v>959</v>
      </c>
      <c r="D27" s="84">
        <v>30202010</v>
      </c>
      <c r="E27" s="84" t="str">
        <f>VLOOKUP($D27,GICS!$A$2:$H$159,2,0)</f>
        <v xml:space="preserve">Agricultural Products </v>
      </c>
      <c r="F27" s="84">
        <f>VLOOKUP($D27,GICS!$A$2:$H$159,3,0)</f>
        <v>302020</v>
      </c>
      <c r="G27" s="84" t="str">
        <f>VLOOKUP($D27,GICS!$A$2:$H$159,4,0)</f>
        <v xml:space="preserve">Food Products </v>
      </c>
      <c r="H27" s="84">
        <f>VLOOKUP($D27,GICS!$A$2:$H$159,5,0)</f>
        <v>3020</v>
      </c>
      <c r="I27" s="84" t="str">
        <f>VLOOKUP($D27,GICS!$A$2:$H$159,6,0)</f>
        <v>Food, Beverage &amp; Tobacco</v>
      </c>
      <c r="J27" s="84">
        <f>VLOOKUP($D27,GICS!$A$2:$H$159,7,0)</f>
        <v>30</v>
      </c>
      <c r="K27" s="84" t="str">
        <f>VLOOKUP($D27,GICS!$A$2:$H$159,8,0)</f>
        <v>Consumer Staples</v>
      </c>
    </row>
    <row r="28" spans="1:11" x14ac:dyDescent="0.3">
      <c r="A28" s="84" t="s">
        <v>77</v>
      </c>
      <c r="B28" s="85">
        <v>1.61</v>
      </c>
      <c r="C28" s="84" t="s">
        <v>960</v>
      </c>
      <c r="D28" s="84">
        <v>30202010</v>
      </c>
      <c r="E28" s="84" t="str">
        <f>VLOOKUP($D28,GICS!$A$2:$H$159,2,0)</f>
        <v xml:space="preserve">Agricultural Products </v>
      </c>
      <c r="F28" s="84">
        <f>VLOOKUP($D28,GICS!$A$2:$H$159,3,0)</f>
        <v>302020</v>
      </c>
      <c r="G28" s="84" t="str">
        <f>VLOOKUP($D28,GICS!$A$2:$H$159,4,0)</f>
        <v xml:space="preserve">Food Products </v>
      </c>
      <c r="H28" s="84">
        <f>VLOOKUP($D28,GICS!$A$2:$H$159,5,0)</f>
        <v>3020</v>
      </c>
      <c r="I28" s="84" t="str">
        <f>VLOOKUP($D28,GICS!$A$2:$H$159,6,0)</f>
        <v>Food, Beverage &amp; Tobacco</v>
      </c>
      <c r="J28" s="84">
        <f>VLOOKUP($D28,GICS!$A$2:$H$159,7,0)</f>
        <v>30</v>
      </c>
      <c r="K28" s="84" t="str">
        <f>VLOOKUP($D28,GICS!$A$2:$H$159,8,0)</f>
        <v>Consumer Staples</v>
      </c>
    </row>
    <row r="29" spans="1:11" x14ac:dyDescent="0.3">
      <c r="A29" s="84" t="s">
        <v>77</v>
      </c>
      <c r="B29" s="85">
        <v>1.62</v>
      </c>
      <c r="C29" s="84" t="s">
        <v>961</v>
      </c>
      <c r="D29" s="84">
        <v>30202010</v>
      </c>
      <c r="E29" s="84" t="str">
        <f>VLOOKUP($D29,GICS!$A$2:$H$159,2,0)</f>
        <v xml:space="preserve">Agricultural Products </v>
      </c>
      <c r="F29" s="84">
        <f>VLOOKUP($D29,GICS!$A$2:$H$159,3,0)</f>
        <v>302020</v>
      </c>
      <c r="G29" s="84" t="str">
        <f>VLOOKUP($D29,GICS!$A$2:$H$159,4,0)</f>
        <v xml:space="preserve">Food Products </v>
      </c>
      <c r="H29" s="84">
        <f>VLOOKUP($D29,GICS!$A$2:$H$159,5,0)</f>
        <v>3020</v>
      </c>
      <c r="I29" s="84" t="str">
        <f>VLOOKUP($D29,GICS!$A$2:$H$159,6,0)</f>
        <v>Food, Beverage &amp; Tobacco</v>
      </c>
      <c r="J29" s="84">
        <f>VLOOKUP($D29,GICS!$A$2:$H$159,7,0)</f>
        <v>30</v>
      </c>
      <c r="K29" s="84" t="str">
        <f>VLOOKUP($D29,GICS!$A$2:$H$159,8,0)</f>
        <v>Consumer Staples</v>
      </c>
    </row>
    <row r="30" spans="1:11" x14ac:dyDescent="0.3">
      <c r="A30" s="84" t="s">
        <v>77</v>
      </c>
      <c r="B30" s="85">
        <v>1.63</v>
      </c>
      <c r="C30" s="84" t="s">
        <v>962</v>
      </c>
      <c r="D30" s="84">
        <v>30202010</v>
      </c>
      <c r="E30" s="84" t="str">
        <f>VLOOKUP($D30,GICS!$A$2:$H$159,2,0)</f>
        <v xml:space="preserve">Agricultural Products </v>
      </c>
      <c r="F30" s="84">
        <f>VLOOKUP($D30,GICS!$A$2:$H$159,3,0)</f>
        <v>302020</v>
      </c>
      <c r="G30" s="84" t="str">
        <f>VLOOKUP($D30,GICS!$A$2:$H$159,4,0)</f>
        <v xml:space="preserve">Food Products </v>
      </c>
      <c r="H30" s="84">
        <f>VLOOKUP($D30,GICS!$A$2:$H$159,5,0)</f>
        <v>3020</v>
      </c>
      <c r="I30" s="84" t="str">
        <f>VLOOKUP($D30,GICS!$A$2:$H$159,6,0)</f>
        <v>Food, Beverage &amp; Tobacco</v>
      </c>
      <c r="J30" s="84">
        <f>VLOOKUP($D30,GICS!$A$2:$H$159,7,0)</f>
        <v>30</v>
      </c>
      <c r="K30" s="84" t="str">
        <f>VLOOKUP($D30,GICS!$A$2:$H$159,8,0)</f>
        <v>Consumer Staples</v>
      </c>
    </row>
    <row r="31" spans="1:11" x14ac:dyDescent="0.3">
      <c r="A31" s="84" t="s">
        <v>77</v>
      </c>
      <c r="B31" s="85">
        <v>1.64</v>
      </c>
      <c r="C31" s="84" t="s">
        <v>963</v>
      </c>
      <c r="D31" s="84">
        <v>30202010</v>
      </c>
      <c r="E31" s="84" t="str">
        <f>VLOOKUP($D31,GICS!$A$2:$H$159,2,0)</f>
        <v xml:space="preserve">Agricultural Products </v>
      </c>
      <c r="F31" s="84">
        <f>VLOOKUP($D31,GICS!$A$2:$H$159,3,0)</f>
        <v>302020</v>
      </c>
      <c r="G31" s="84" t="str">
        <f>VLOOKUP($D31,GICS!$A$2:$H$159,4,0)</f>
        <v xml:space="preserve">Food Products </v>
      </c>
      <c r="H31" s="84">
        <f>VLOOKUP($D31,GICS!$A$2:$H$159,5,0)</f>
        <v>3020</v>
      </c>
      <c r="I31" s="84" t="str">
        <f>VLOOKUP($D31,GICS!$A$2:$H$159,6,0)</f>
        <v>Food, Beverage &amp; Tobacco</v>
      </c>
      <c r="J31" s="84">
        <f>VLOOKUP($D31,GICS!$A$2:$H$159,7,0)</f>
        <v>30</v>
      </c>
      <c r="K31" s="84" t="str">
        <f>VLOOKUP($D31,GICS!$A$2:$H$159,8,0)</f>
        <v>Consumer Staples</v>
      </c>
    </row>
    <row r="32" spans="1:11" x14ac:dyDescent="0.3">
      <c r="A32" s="84" t="s">
        <v>77</v>
      </c>
      <c r="B32" s="85">
        <v>1.7</v>
      </c>
      <c r="C32" s="84" t="s">
        <v>964</v>
      </c>
      <c r="D32" s="84">
        <v>30202030</v>
      </c>
      <c r="E32" s="84" t="str">
        <f>VLOOKUP($D32,GICS!$A$2:$H$159,2,0)</f>
        <v xml:space="preserve">Packaged Foods &amp; Meats </v>
      </c>
      <c r="F32" s="84">
        <f>VLOOKUP($D32,GICS!$A$2:$H$159,3,0)</f>
        <v>302020</v>
      </c>
      <c r="G32" s="84" t="str">
        <f>VLOOKUP($D32,GICS!$A$2:$H$159,4,0)</f>
        <v xml:space="preserve">Food Products </v>
      </c>
      <c r="H32" s="84">
        <f>VLOOKUP($D32,GICS!$A$2:$H$159,5,0)</f>
        <v>3020</v>
      </c>
      <c r="I32" s="84" t="str">
        <f>VLOOKUP($D32,GICS!$A$2:$H$159,6,0)</f>
        <v>Food, Beverage &amp; Tobacco</v>
      </c>
      <c r="J32" s="84">
        <f>VLOOKUP($D32,GICS!$A$2:$H$159,7,0)</f>
        <v>30</v>
      </c>
      <c r="K32" s="84" t="str">
        <f>VLOOKUP($D32,GICS!$A$2:$H$159,8,0)</f>
        <v>Consumer Staples</v>
      </c>
    </row>
    <row r="33" spans="1:11" x14ac:dyDescent="0.3">
      <c r="A33" s="84" t="s">
        <v>77</v>
      </c>
      <c r="B33" s="85">
        <v>2.1</v>
      </c>
      <c r="C33" s="84" t="s">
        <v>965</v>
      </c>
      <c r="D33" s="84">
        <v>15105010</v>
      </c>
      <c r="E33" s="84" t="str">
        <f>VLOOKUP($D33,GICS!$A$2:$H$159,2,0)</f>
        <v xml:space="preserve">Forest Products </v>
      </c>
      <c r="F33" s="84">
        <f>VLOOKUP($D33,GICS!$A$2:$H$159,3,0)</f>
        <v>151050</v>
      </c>
      <c r="G33" s="84" t="str">
        <f>VLOOKUP($D33,GICS!$A$2:$H$159,4,0)</f>
        <v xml:space="preserve">Paper &amp; Forest Products </v>
      </c>
      <c r="H33" s="84">
        <f>VLOOKUP($D33,GICS!$A$2:$H$159,5,0)</f>
        <v>1510</v>
      </c>
      <c r="I33" s="84" t="str">
        <f>VLOOKUP($D33,GICS!$A$2:$H$159,6,0)</f>
        <v>Materials</v>
      </c>
      <c r="J33" s="84">
        <f>VLOOKUP($D33,GICS!$A$2:$H$159,7,0)</f>
        <v>15</v>
      </c>
      <c r="K33" s="84" t="str">
        <f>VLOOKUP($D33,GICS!$A$2:$H$159,8,0)</f>
        <v>Materials</v>
      </c>
    </row>
    <row r="34" spans="1:11" x14ac:dyDescent="0.3">
      <c r="A34" s="84" t="s">
        <v>77</v>
      </c>
      <c r="B34" s="85">
        <v>2.2000000000000002</v>
      </c>
      <c r="C34" s="84" t="s">
        <v>966</v>
      </c>
      <c r="D34" s="84">
        <v>15105010</v>
      </c>
      <c r="E34" s="84" t="str">
        <f>VLOOKUP($D34,GICS!$A$2:$H$159,2,0)</f>
        <v xml:space="preserve">Forest Products </v>
      </c>
      <c r="F34" s="84">
        <f>VLOOKUP($D34,GICS!$A$2:$H$159,3,0)</f>
        <v>151050</v>
      </c>
      <c r="G34" s="84" t="str">
        <f>VLOOKUP($D34,GICS!$A$2:$H$159,4,0)</f>
        <v xml:space="preserve">Paper &amp; Forest Products </v>
      </c>
      <c r="H34" s="84">
        <f>VLOOKUP($D34,GICS!$A$2:$H$159,5,0)</f>
        <v>1510</v>
      </c>
      <c r="I34" s="84" t="str">
        <f>VLOOKUP($D34,GICS!$A$2:$H$159,6,0)</f>
        <v>Materials</v>
      </c>
      <c r="J34" s="84">
        <f>VLOOKUP($D34,GICS!$A$2:$H$159,7,0)</f>
        <v>15</v>
      </c>
      <c r="K34" s="84" t="str">
        <f>VLOOKUP($D34,GICS!$A$2:$H$159,8,0)</f>
        <v>Materials</v>
      </c>
    </row>
    <row r="35" spans="1:11" x14ac:dyDescent="0.3">
      <c r="A35" s="84" t="s">
        <v>77</v>
      </c>
      <c r="B35" s="85">
        <v>2.2999999999999998</v>
      </c>
      <c r="C35" s="84" t="s">
        <v>967</v>
      </c>
      <c r="D35" s="84">
        <v>30202010</v>
      </c>
      <c r="E35" s="84" t="str">
        <f>VLOOKUP($D35,GICS!$A$2:$H$159,2,0)</f>
        <v xml:space="preserve">Agricultural Products </v>
      </c>
      <c r="F35" s="84">
        <f>VLOOKUP($D35,GICS!$A$2:$H$159,3,0)</f>
        <v>302020</v>
      </c>
      <c r="G35" s="84" t="str">
        <f>VLOOKUP($D35,GICS!$A$2:$H$159,4,0)</f>
        <v xml:space="preserve">Food Products </v>
      </c>
      <c r="H35" s="84">
        <f>VLOOKUP($D35,GICS!$A$2:$H$159,5,0)</f>
        <v>3020</v>
      </c>
      <c r="I35" s="84" t="str">
        <f>VLOOKUP($D35,GICS!$A$2:$H$159,6,0)</f>
        <v>Food, Beverage &amp; Tobacco</v>
      </c>
      <c r="J35" s="84">
        <f>VLOOKUP($D35,GICS!$A$2:$H$159,7,0)</f>
        <v>30</v>
      </c>
      <c r="K35" s="84" t="str">
        <f>VLOOKUP($D35,GICS!$A$2:$H$159,8,0)</f>
        <v>Consumer Staples</v>
      </c>
    </row>
    <row r="36" spans="1:11" x14ac:dyDescent="0.3">
      <c r="A36" s="84" t="s">
        <v>77</v>
      </c>
      <c r="B36" s="85">
        <v>2.4</v>
      </c>
      <c r="C36" s="84" t="s">
        <v>968</v>
      </c>
      <c r="D36" s="84">
        <v>15105010</v>
      </c>
      <c r="E36" s="84" t="str">
        <f>VLOOKUP($D36,GICS!$A$2:$H$159,2,0)</f>
        <v xml:space="preserve">Forest Products </v>
      </c>
      <c r="F36" s="84">
        <f>VLOOKUP($D36,GICS!$A$2:$H$159,3,0)</f>
        <v>151050</v>
      </c>
      <c r="G36" s="84" t="str">
        <f>VLOOKUP($D36,GICS!$A$2:$H$159,4,0)</f>
        <v xml:space="preserve">Paper &amp; Forest Products </v>
      </c>
      <c r="H36" s="84">
        <f>VLOOKUP($D36,GICS!$A$2:$H$159,5,0)</f>
        <v>1510</v>
      </c>
      <c r="I36" s="84" t="str">
        <f>VLOOKUP($D36,GICS!$A$2:$H$159,6,0)</f>
        <v>Materials</v>
      </c>
      <c r="J36" s="84">
        <f>VLOOKUP($D36,GICS!$A$2:$H$159,7,0)</f>
        <v>15</v>
      </c>
      <c r="K36" s="84" t="str">
        <f>VLOOKUP($D36,GICS!$A$2:$H$159,8,0)</f>
        <v>Materials</v>
      </c>
    </row>
    <row r="37" spans="1:11" x14ac:dyDescent="0.3">
      <c r="A37" s="84" t="s">
        <v>77</v>
      </c>
      <c r="B37" s="85">
        <v>3.11</v>
      </c>
      <c r="C37" s="84" t="s">
        <v>969</v>
      </c>
      <c r="D37" s="84">
        <v>30202030</v>
      </c>
      <c r="E37" s="84" t="str">
        <f>VLOOKUP($D37,GICS!$A$2:$H$159,2,0)</f>
        <v xml:space="preserve">Packaged Foods &amp; Meats </v>
      </c>
      <c r="F37" s="84">
        <f>VLOOKUP($D37,GICS!$A$2:$H$159,3,0)</f>
        <v>302020</v>
      </c>
      <c r="G37" s="84" t="str">
        <f>VLOOKUP($D37,GICS!$A$2:$H$159,4,0)</f>
        <v xml:space="preserve">Food Products </v>
      </c>
      <c r="H37" s="84">
        <f>VLOOKUP($D37,GICS!$A$2:$H$159,5,0)</f>
        <v>3020</v>
      </c>
      <c r="I37" s="84" t="str">
        <f>VLOOKUP($D37,GICS!$A$2:$H$159,6,0)</f>
        <v>Food, Beverage &amp; Tobacco</v>
      </c>
      <c r="J37" s="84">
        <f>VLOOKUP($D37,GICS!$A$2:$H$159,7,0)</f>
        <v>30</v>
      </c>
      <c r="K37" s="84" t="str">
        <f>VLOOKUP($D37,GICS!$A$2:$H$159,8,0)</f>
        <v>Consumer Staples</v>
      </c>
    </row>
    <row r="38" spans="1:11" x14ac:dyDescent="0.3">
      <c r="A38" s="84" t="s">
        <v>77</v>
      </c>
      <c r="B38" s="85">
        <v>3.12</v>
      </c>
      <c r="C38" s="84" t="s">
        <v>970</v>
      </c>
      <c r="D38" s="84">
        <v>30202030</v>
      </c>
      <c r="E38" s="84" t="str">
        <f>VLOOKUP($D38,GICS!$A$2:$H$159,2,0)</f>
        <v xml:space="preserve">Packaged Foods &amp; Meats </v>
      </c>
      <c r="F38" s="84">
        <f>VLOOKUP($D38,GICS!$A$2:$H$159,3,0)</f>
        <v>302020</v>
      </c>
      <c r="G38" s="84" t="str">
        <f>VLOOKUP($D38,GICS!$A$2:$H$159,4,0)</f>
        <v xml:space="preserve">Food Products </v>
      </c>
      <c r="H38" s="84">
        <f>VLOOKUP($D38,GICS!$A$2:$H$159,5,0)</f>
        <v>3020</v>
      </c>
      <c r="I38" s="84" t="str">
        <f>VLOOKUP($D38,GICS!$A$2:$H$159,6,0)</f>
        <v>Food, Beverage &amp; Tobacco</v>
      </c>
      <c r="J38" s="84">
        <f>VLOOKUP($D38,GICS!$A$2:$H$159,7,0)</f>
        <v>30</v>
      </c>
      <c r="K38" s="84" t="str">
        <f>VLOOKUP($D38,GICS!$A$2:$H$159,8,0)</f>
        <v>Consumer Staples</v>
      </c>
    </row>
    <row r="39" spans="1:11" x14ac:dyDescent="0.3">
      <c r="A39" s="84" t="s">
        <v>77</v>
      </c>
      <c r="B39" s="85">
        <v>3.21</v>
      </c>
      <c r="C39" s="84" t="s">
        <v>971</v>
      </c>
      <c r="D39" s="84">
        <v>30202030</v>
      </c>
      <c r="E39" s="84" t="str">
        <f>VLOOKUP($D39,GICS!$A$2:$H$159,2,0)</f>
        <v xml:space="preserve">Packaged Foods &amp; Meats </v>
      </c>
      <c r="F39" s="84">
        <f>VLOOKUP($D39,GICS!$A$2:$H$159,3,0)</f>
        <v>302020</v>
      </c>
      <c r="G39" s="84" t="str">
        <f>VLOOKUP($D39,GICS!$A$2:$H$159,4,0)</f>
        <v xml:space="preserve">Food Products </v>
      </c>
      <c r="H39" s="84">
        <f>VLOOKUP($D39,GICS!$A$2:$H$159,5,0)</f>
        <v>3020</v>
      </c>
      <c r="I39" s="84" t="str">
        <f>VLOOKUP($D39,GICS!$A$2:$H$159,6,0)</f>
        <v>Food, Beverage &amp; Tobacco</v>
      </c>
      <c r="J39" s="84">
        <f>VLOOKUP($D39,GICS!$A$2:$H$159,7,0)</f>
        <v>30</v>
      </c>
      <c r="K39" s="84" t="str">
        <f>VLOOKUP($D39,GICS!$A$2:$H$159,8,0)</f>
        <v>Consumer Staples</v>
      </c>
    </row>
    <row r="40" spans="1:11" x14ac:dyDescent="0.3">
      <c r="A40" s="84" t="s">
        <v>77</v>
      </c>
      <c r="B40" s="85">
        <v>3.22</v>
      </c>
      <c r="C40" s="84" t="s">
        <v>972</v>
      </c>
      <c r="D40" s="84">
        <v>30202030</v>
      </c>
      <c r="E40" s="84" t="str">
        <f>VLOOKUP($D40,GICS!$A$2:$H$159,2,0)</f>
        <v xml:space="preserve">Packaged Foods &amp; Meats </v>
      </c>
      <c r="F40" s="84">
        <f>VLOOKUP($D40,GICS!$A$2:$H$159,3,0)</f>
        <v>302020</v>
      </c>
      <c r="G40" s="84" t="str">
        <f>VLOOKUP($D40,GICS!$A$2:$H$159,4,0)</f>
        <v xml:space="preserve">Food Products </v>
      </c>
      <c r="H40" s="84">
        <f>VLOOKUP($D40,GICS!$A$2:$H$159,5,0)</f>
        <v>3020</v>
      </c>
      <c r="I40" s="84" t="str">
        <f>VLOOKUP($D40,GICS!$A$2:$H$159,6,0)</f>
        <v>Food, Beverage &amp; Tobacco</v>
      </c>
      <c r="J40" s="84">
        <f>VLOOKUP($D40,GICS!$A$2:$H$159,7,0)</f>
        <v>30</v>
      </c>
      <c r="K40" s="84" t="str">
        <f>VLOOKUP($D40,GICS!$A$2:$H$159,8,0)</f>
        <v>Consumer Staples</v>
      </c>
    </row>
    <row r="41" spans="1:11" x14ac:dyDescent="0.3">
      <c r="A41" s="91" t="s">
        <v>1575</v>
      </c>
      <c r="B41" s="85">
        <v>5.0999999999999996</v>
      </c>
      <c r="C41" s="91" t="s">
        <v>973</v>
      </c>
      <c r="D41" s="84">
        <v>10102050</v>
      </c>
      <c r="E41" s="84" t="str">
        <f>VLOOKUP($D41,GICS!$A$2:$H$159,2,0)</f>
        <v>Coal &amp; Consumable Fuels</v>
      </c>
      <c r="F41" s="84">
        <f>VLOOKUP($D41,GICS!$A$2:$H$159,3,0)</f>
        <v>101020</v>
      </c>
      <c r="G41" s="84" t="str">
        <f>VLOOKUP($D41,GICS!$A$2:$H$159,4,0)</f>
        <v xml:space="preserve">Oil, Gas &amp; Consumable Fuels </v>
      </c>
      <c r="H41" s="84">
        <f>VLOOKUP($D41,GICS!$A$2:$H$159,5,0)</f>
        <v>1010</v>
      </c>
      <c r="I41" s="84" t="str">
        <f>VLOOKUP($D41,GICS!$A$2:$H$159,6,0)</f>
        <v>Energy</v>
      </c>
      <c r="J41" s="84">
        <f>VLOOKUP($D41,GICS!$A$2:$H$159,7,0)</f>
        <v>10</v>
      </c>
      <c r="K41" s="84" t="str">
        <f>VLOOKUP($D41,GICS!$A$2:$H$159,8,0)</f>
        <v>Energy</v>
      </c>
    </row>
    <row r="42" spans="1:11" x14ac:dyDescent="0.3">
      <c r="A42" s="91" t="s">
        <v>1575</v>
      </c>
      <c r="B42" s="85">
        <v>5.2</v>
      </c>
      <c r="C42" s="91" t="s">
        <v>975</v>
      </c>
      <c r="D42" s="84">
        <v>10102050</v>
      </c>
      <c r="E42" s="84" t="str">
        <f>VLOOKUP($D42,GICS!$A$2:$H$159,2,0)</f>
        <v>Coal &amp; Consumable Fuels</v>
      </c>
      <c r="F42" s="84">
        <f>VLOOKUP($D42,GICS!$A$2:$H$159,3,0)</f>
        <v>101020</v>
      </c>
      <c r="G42" s="84" t="str">
        <f>VLOOKUP($D42,GICS!$A$2:$H$159,4,0)</f>
        <v xml:space="preserve">Oil, Gas &amp; Consumable Fuels </v>
      </c>
      <c r="H42" s="84">
        <f>VLOOKUP($D42,GICS!$A$2:$H$159,5,0)</f>
        <v>1010</v>
      </c>
      <c r="I42" s="84" t="str">
        <f>VLOOKUP($D42,GICS!$A$2:$H$159,6,0)</f>
        <v>Energy</v>
      </c>
      <c r="J42" s="84">
        <f>VLOOKUP($D42,GICS!$A$2:$H$159,7,0)</f>
        <v>10</v>
      </c>
      <c r="K42" s="84" t="str">
        <f>VLOOKUP($D42,GICS!$A$2:$H$159,8,0)</f>
        <v>Energy</v>
      </c>
    </row>
    <row r="43" spans="1:11" s="81" customFormat="1" x14ac:dyDescent="0.3">
      <c r="A43" s="251" t="s">
        <v>1575</v>
      </c>
      <c r="B43" s="252">
        <v>6.1</v>
      </c>
      <c r="C43" s="251" t="s">
        <v>976</v>
      </c>
      <c r="D43" s="92">
        <v>10102020</v>
      </c>
      <c r="E43" s="92" t="str">
        <f>VLOOKUP($D43,GICS!$A$2:$H$159,2,0)</f>
        <v xml:space="preserve">Oil &amp; Gas Exploration &amp; Production </v>
      </c>
      <c r="F43" s="92">
        <f>VLOOKUP($D43,GICS!$A$2:$H$159,3,0)</f>
        <v>101020</v>
      </c>
      <c r="G43" s="92" t="str">
        <f>VLOOKUP($D43,GICS!$A$2:$H$159,4,0)</f>
        <v xml:space="preserve">Oil, Gas &amp; Consumable Fuels </v>
      </c>
      <c r="H43" s="92">
        <f>VLOOKUP($D43,GICS!$A$2:$H$159,5,0)</f>
        <v>1010</v>
      </c>
      <c r="I43" s="92" t="str">
        <f>VLOOKUP($D43,GICS!$A$2:$H$159,6,0)</f>
        <v>Energy</v>
      </c>
      <c r="J43" s="92">
        <f>VLOOKUP($D43,GICS!$A$2:$H$159,7,0)</f>
        <v>10</v>
      </c>
      <c r="K43" s="92" t="str">
        <f>VLOOKUP($D43,GICS!$A$2:$H$159,8,0)</f>
        <v>Energy</v>
      </c>
    </row>
    <row r="44" spans="1:11" s="81" customFormat="1" x14ac:dyDescent="0.3">
      <c r="A44" s="251"/>
      <c r="B44" s="252"/>
      <c r="C44" s="251"/>
      <c r="D44" s="92">
        <v>10102010</v>
      </c>
      <c r="E44" s="92" t="str">
        <f>VLOOKUP($D44,GICS!$A$2:$H$159,2,0)</f>
        <v xml:space="preserve">Integrated Oil &amp; Gas </v>
      </c>
      <c r="F44" s="92">
        <f>VLOOKUP($D44,GICS!$A$2:$H$159,3,0)</f>
        <v>101020</v>
      </c>
      <c r="G44" s="92" t="str">
        <f>VLOOKUP($D44,GICS!$A$2:$H$159,4,0)</f>
        <v xml:space="preserve">Oil, Gas &amp; Consumable Fuels </v>
      </c>
      <c r="H44" s="92">
        <f>VLOOKUP($D44,GICS!$A$2:$H$159,5,0)</f>
        <v>1010</v>
      </c>
      <c r="I44" s="92" t="str">
        <f>VLOOKUP($D44,GICS!$A$2:$H$159,6,0)</f>
        <v>Energy</v>
      </c>
      <c r="J44" s="92">
        <f>VLOOKUP($D44,GICS!$A$2:$H$159,7,0)</f>
        <v>10</v>
      </c>
      <c r="K44" s="92" t="str">
        <f>VLOOKUP($D44,GICS!$A$2:$H$159,8,0)</f>
        <v>Energy</v>
      </c>
    </row>
    <row r="45" spans="1:11" s="81" customFormat="1" x14ac:dyDescent="0.3">
      <c r="A45" s="251" t="s">
        <v>1575</v>
      </c>
      <c r="B45" s="252">
        <v>6.2</v>
      </c>
      <c r="C45" s="251" t="s">
        <v>977</v>
      </c>
      <c r="D45" s="92">
        <v>10102020</v>
      </c>
      <c r="E45" s="92" t="str">
        <f>VLOOKUP($D45,GICS!$A$2:$H$159,2,0)</f>
        <v xml:space="preserve">Oil &amp; Gas Exploration &amp; Production </v>
      </c>
      <c r="F45" s="92">
        <f>VLOOKUP($D45,GICS!$A$2:$H$159,3,0)</f>
        <v>101020</v>
      </c>
      <c r="G45" s="92" t="str">
        <f>VLOOKUP($D45,GICS!$A$2:$H$159,4,0)</f>
        <v xml:space="preserve">Oil, Gas &amp; Consumable Fuels </v>
      </c>
      <c r="H45" s="92">
        <f>VLOOKUP($D45,GICS!$A$2:$H$159,5,0)</f>
        <v>1010</v>
      </c>
      <c r="I45" s="92" t="str">
        <f>VLOOKUP($D45,GICS!$A$2:$H$159,6,0)</f>
        <v>Energy</v>
      </c>
      <c r="J45" s="92">
        <f>VLOOKUP($D45,GICS!$A$2:$H$159,7,0)</f>
        <v>10</v>
      </c>
      <c r="K45" s="92" t="str">
        <f>VLOOKUP($D45,GICS!$A$2:$H$159,8,0)</f>
        <v>Energy</v>
      </c>
    </row>
    <row r="46" spans="1:11" s="81" customFormat="1" x14ac:dyDescent="0.3">
      <c r="A46" s="251"/>
      <c r="B46" s="252"/>
      <c r="C46" s="251"/>
      <c r="D46" s="92">
        <v>10102010</v>
      </c>
      <c r="E46" s="92" t="str">
        <f>VLOOKUP($D46,GICS!$A$2:$H$159,2,0)</f>
        <v xml:space="preserve">Integrated Oil &amp; Gas </v>
      </c>
      <c r="F46" s="92">
        <f>VLOOKUP($D46,GICS!$A$2:$H$159,3,0)</f>
        <v>101020</v>
      </c>
      <c r="G46" s="92" t="str">
        <f>VLOOKUP($D46,GICS!$A$2:$H$159,4,0)</f>
        <v xml:space="preserve">Oil, Gas &amp; Consumable Fuels </v>
      </c>
      <c r="H46" s="92">
        <f>VLOOKUP($D46,GICS!$A$2:$H$159,5,0)</f>
        <v>1010</v>
      </c>
      <c r="I46" s="92" t="str">
        <f>VLOOKUP($D46,GICS!$A$2:$H$159,6,0)</f>
        <v>Energy</v>
      </c>
      <c r="J46" s="92">
        <f>VLOOKUP($D46,GICS!$A$2:$H$159,7,0)</f>
        <v>10</v>
      </c>
      <c r="K46" s="92" t="str">
        <f>VLOOKUP($D46,GICS!$A$2:$H$159,8,0)</f>
        <v>Energy</v>
      </c>
    </row>
    <row r="47" spans="1:11" s="81" customFormat="1" x14ac:dyDescent="0.3">
      <c r="A47" s="93" t="s">
        <v>1575</v>
      </c>
      <c r="B47" s="94">
        <v>7.1</v>
      </c>
      <c r="C47" s="93" t="s">
        <v>978</v>
      </c>
      <c r="D47" s="92">
        <v>15104050</v>
      </c>
      <c r="E47" s="92" t="str">
        <f>VLOOKUP($D47,GICS!$A$2:$H$159,2,0)</f>
        <v>Steel</v>
      </c>
      <c r="F47" s="92">
        <f>VLOOKUP($D47,GICS!$A$2:$H$159,3,0)</f>
        <v>151040</v>
      </c>
      <c r="G47" s="92" t="str">
        <f>VLOOKUP($D47,GICS!$A$2:$H$159,4,0)</f>
        <v xml:space="preserve">Metals &amp; Mining </v>
      </c>
      <c r="H47" s="92">
        <f>VLOOKUP($D47,GICS!$A$2:$H$159,5,0)</f>
        <v>1510</v>
      </c>
      <c r="I47" s="92" t="str">
        <f>VLOOKUP($D47,GICS!$A$2:$H$159,6,0)</f>
        <v>Materials</v>
      </c>
      <c r="J47" s="92">
        <f>VLOOKUP($D47,GICS!$A$2:$H$159,7,0)</f>
        <v>15</v>
      </c>
      <c r="K47" s="92" t="str">
        <f>VLOOKUP($D47,GICS!$A$2:$H$159,8,0)</f>
        <v>Materials</v>
      </c>
    </row>
    <row r="48" spans="1:11" s="81" customFormat="1" x14ac:dyDescent="0.3">
      <c r="A48" s="93" t="s">
        <v>1575</v>
      </c>
      <c r="B48" s="94">
        <v>7.21</v>
      </c>
      <c r="C48" s="93" t="s">
        <v>980</v>
      </c>
      <c r="D48" s="92">
        <v>10102050</v>
      </c>
      <c r="E48" s="92" t="str">
        <f>VLOOKUP($D48,GICS!$A$2:$H$159,2,0)</f>
        <v>Coal &amp; Consumable Fuels</v>
      </c>
      <c r="F48" s="92">
        <f>VLOOKUP($D48,GICS!$A$2:$H$159,3,0)</f>
        <v>101020</v>
      </c>
      <c r="G48" s="92" t="str">
        <f>VLOOKUP($D48,GICS!$A$2:$H$159,4,0)</f>
        <v xml:space="preserve">Oil, Gas &amp; Consumable Fuels </v>
      </c>
      <c r="H48" s="92">
        <f>VLOOKUP($D48,GICS!$A$2:$H$159,5,0)</f>
        <v>1010</v>
      </c>
      <c r="I48" s="92" t="str">
        <f>VLOOKUP($D48,GICS!$A$2:$H$159,6,0)</f>
        <v>Energy</v>
      </c>
      <c r="J48" s="92">
        <f>VLOOKUP($D48,GICS!$A$2:$H$159,7,0)</f>
        <v>10</v>
      </c>
      <c r="K48" s="92" t="str">
        <f>VLOOKUP($D48,GICS!$A$2:$H$159,8,0)</f>
        <v>Energy</v>
      </c>
    </row>
    <row r="49" spans="1:11" s="81" customFormat="1" x14ac:dyDescent="0.3">
      <c r="A49" s="251" t="s">
        <v>1575</v>
      </c>
      <c r="B49" s="252">
        <v>7.29</v>
      </c>
      <c r="C49" s="251" t="s">
        <v>981</v>
      </c>
      <c r="D49" s="92">
        <v>15104020</v>
      </c>
      <c r="E49" s="92" t="str">
        <f>VLOOKUP($D49,GICS!$A$2:$H$159,2,0)</f>
        <v xml:space="preserve">Diversified Metals &amp; Mining </v>
      </c>
      <c r="F49" s="92">
        <f>VLOOKUP($D49,GICS!$A$2:$H$159,3,0)</f>
        <v>151040</v>
      </c>
      <c r="G49" s="92" t="str">
        <f>VLOOKUP($D49,GICS!$A$2:$H$159,4,0)</f>
        <v xml:space="preserve">Metals &amp; Mining </v>
      </c>
      <c r="H49" s="92">
        <f>VLOOKUP($D49,GICS!$A$2:$H$159,5,0)</f>
        <v>1510</v>
      </c>
      <c r="I49" s="92" t="str">
        <f>VLOOKUP($D49,GICS!$A$2:$H$159,6,0)</f>
        <v>Materials</v>
      </c>
      <c r="J49" s="92">
        <f>VLOOKUP($D49,GICS!$A$2:$H$159,7,0)</f>
        <v>15</v>
      </c>
      <c r="K49" s="92" t="str">
        <f>VLOOKUP($D49,GICS!$A$2:$H$159,8,0)</f>
        <v>Materials</v>
      </c>
    </row>
    <row r="50" spans="1:11" s="81" customFormat="1" x14ac:dyDescent="0.3">
      <c r="A50" s="251"/>
      <c r="B50" s="252"/>
      <c r="C50" s="251"/>
      <c r="D50" s="92">
        <v>15104030</v>
      </c>
      <c r="E50" s="92" t="str">
        <f>VLOOKUP($D50,GICS!$A$2:$H$159,2,0)</f>
        <v>Gold</v>
      </c>
      <c r="F50" s="92">
        <f>VLOOKUP($D50,GICS!$A$2:$H$159,3,0)</f>
        <v>151040</v>
      </c>
      <c r="G50" s="92" t="str">
        <f>VLOOKUP($D50,GICS!$A$2:$H$159,4,0)</f>
        <v xml:space="preserve">Metals &amp; Mining </v>
      </c>
      <c r="H50" s="92">
        <f>VLOOKUP($D50,GICS!$A$2:$H$159,5,0)</f>
        <v>1510</v>
      </c>
      <c r="I50" s="92" t="str">
        <f>VLOOKUP($D50,GICS!$A$2:$H$159,6,0)</f>
        <v>Materials</v>
      </c>
      <c r="J50" s="92">
        <f>VLOOKUP($D50,GICS!$A$2:$H$159,7,0)</f>
        <v>15</v>
      </c>
      <c r="K50" s="92" t="str">
        <f>VLOOKUP($D50,GICS!$A$2:$H$159,8,0)</f>
        <v>Materials</v>
      </c>
    </row>
    <row r="51" spans="1:11" s="81" customFormat="1" x14ac:dyDescent="0.3">
      <c r="A51" s="251"/>
      <c r="B51" s="252"/>
      <c r="C51" s="251"/>
      <c r="D51" s="92">
        <v>15104045</v>
      </c>
      <c r="E51" s="92" t="str">
        <f>VLOOKUP($D51,GICS!$A$2:$H$159,2,0)</f>
        <v>Silver</v>
      </c>
      <c r="F51" s="92">
        <f>VLOOKUP($D51,GICS!$A$2:$H$159,3,0)</f>
        <v>151040</v>
      </c>
      <c r="G51" s="92" t="str">
        <f>VLOOKUP($D51,GICS!$A$2:$H$159,4,0)</f>
        <v xml:space="preserve">Metals &amp; Mining </v>
      </c>
      <c r="H51" s="92">
        <f>VLOOKUP($D51,GICS!$A$2:$H$159,5,0)</f>
        <v>1510</v>
      </c>
      <c r="I51" s="92" t="str">
        <f>VLOOKUP($D51,GICS!$A$2:$H$159,6,0)</f>
        <v>Materials</v>
      </c>
      <c r="J51" s="92">
        <f>VLOOKUP($D51,GICS!$A$2:$H$159,7,0)</f>
        <v>15</v>
      </c>
      <c r="K51" s="92" t="str">
        <f>VLOOKUP($D51,GICS!$A$2:$H$159,8,0)</f>
        <v>Materials</v>
      </c>
    </row>
    <row r="52" spans="1:11" s="81" customFormat="1" x14ac:dyDescent="0.3">
      <c r="A52" s="93" t="s">
        <v>1575</v>
      </c>
      <c r="B52" s="94">
        <v>8.11</v>
      </c>
      <c r="C52" s="93" t="s">
        <v>982</v>
      </c>
      <c r="D52" s="92">
        <v>15102010</v>
      </c>
      <c r="E52" s="92" t="str">
        <f>VLOOKUP($D52,GICS!$A$2:$H$159,2,0)</f>
        <v xml:space="preserve">Construction Materials </v>
      </c>
      <c r="F52" s="92">
        <f>VLOOKUP($D52,GICS!$A$2:$H$159,3,0)</f>
        <v>151020</v>
      </c>
      <c r="G52" s="92" t="str">
        <f>VLOOKUP($D52,GICS!$A$2:$H$159,4,0)</f>
        <v xml:space="preserve">Construction Materials </v>
      </c>
      <c r="H52" s="92">
        <f>VLOOKUP($D52,GICS!$A$2:$H$159,5,0)</f>
        <v>1510</v>
      </c>
      <c r="I52" s="92" t="str">
        <f>VLOOKUP($D52,GICS!$A$2:$H$159,6,0)</f>
        <v>Materials</v>
      </c>
      <c r="J52" s="92">
        <f>VLOOKUP($D52,GICS!$A$2:$H$159,7,0)</f>
        <v>15</v>
      </c>
      <c r="K52" s="92" t="str">
        <f>VLOOKUP($D52,GICS!$A$2:$H$159,8,0)</f>
        <v>Materials</v>
      </c>
    </row>
    <row r="53" spans="1:11" s="81" customFormat="1" x14ac:dyDescent="0.3">
      <c r="A53" s="93" t="s">
        <v>1575</v>
      </c>
      <c r="B53" s="94">
        <v>8.1199999999999992</v>
      </c>
      <c r="C53" s="93" t="s">
        <v>983</v>
      </c>
      <c r="D53" s="92">
        <v>15102010</v>
      </c>
      <c r="E53" s="92" t="str">
        <f>VLOOKUP($D53,GICS!$A$2:$H$159,2,0)</f>
        <v xml:space="preserve">Construction Materials </v>
      </c>
      <c r="F53" s="92">
        <f>VLOOKUP($D53,GICS!$A$2:$H$159,3,0)</f>
        <v>151020</v>
      </c>
      <c r="G53" s="92" t="str">
        <f>VLOOKUP($D53,GICS!$A$2:$H$159,4,0)</f>
        <v xml:space="preserve">Construction Materials </v>
      </c>
      <c r="H53" s="92">
        <f>VLOOKUP($D53,GICS!$A$2:$H$159,5,0)</f>
        <v>1510</v>
      </c>
      <c r="I53" s="92" t="str">
        <f>VLOOKUP($D53,GICS!$A$2:$H$159,6,0)</f>
        <v>Materials</v>
      </c>
      <c r="J53" s="92">
        <f>VLOOKUP($D53,GICS!$A$2:$H$159,7,0)</f>
        <v>15</v>
      </c>
      <c r="K53" s="92" t="str">
        <f>VLOOKUP($D53,GICS!$A$2:$H$159,8,0)</f>
        <v>Materials</v>
      </c>
    </row>
    <row r="54" spans="1:11" s="81" customFormat="1" x14ac:dyDescent="0.3">
      <c r="A54" s="93" t="s">
        <v>1575</v>
      </c>
      <c r="B54" s="94">
        <v>8.91</v>
      </c>
      <c r="C54" s="93" t="s">
        <v>984</v>
      </c>
      <c r="D54" s="92">
        <v>15101030</v>
      </c>
      <c r="E54" s="92" t="str">
        <f>VLOOKUP($D54,GICS!$A$2:$H$159,2,0)</f>
        <v xml:space="preserve">Fertilizers &amp; Agricultural Chemicals </v>
      </c>
      <c r="F54" s="92">
        <f>VLOOKUP($D54,GICS!$A$2:$H$159,3,0)</f>
        <v>151010</v>
      </c>
      <c r="G54" s="92" t="str">
        <f>VLOOKUP($D54,GICS!$A$2:$H$159,4,0)</f>
        <v xml:space="preserve">Chemicals </v>
      </c>
      <c r="H54" s="92">
        <f>VLOOKUP($D54,GICS!$A$2:$H$159,5,0)</f>
        <v>1510</v>
      </c>
      <c r="I54" s="92" t="str">
        <f>VLOOKUP($D54,GICS!$A$2:$H$159,6,0)</f>
        <v>Materials</v>
      </c>
      <c r="J54" s="92">
        <f>VLOOKUP($D54,GICS!$A$2:$H$159,7,0)</f>
        <v>15</v>
      </c>
      <c r="K54" s="92" t="str">
        <f>VLOOKUP($D54,GICS!$A$2:$H$159,8,0)</f>
        <v>Materials</v>
      </c>
    </row>
    <row r="55" spans="1:11" s="81" customFormat="1" x14ac:dyDescent="0.3">
      <c r="A55" s="93" t="s">
        <v>1575</v>
      </c>
      <c r="B55" s="94">
        <v>8.92</v>
      </c>
      <c r="C55" s="93" t="s">
        <v>985</v>
      </c>
      <c r="D55" s="92">
        <v>10102050</v>
      </c>
      <c r="E55" s="92" t="str">
        <f>VLOOKUP($D55,GICS!$A$2:$H$159,2,0)</f>
        <v>Coal &amp; Consumable Fuels</v>
      </c>
      <c r="F55" s="92">
        <f>VLOOKUP($D55,GICS!$A$2:$H$159,3,0)</f>
        <v>101020</v>
      </c>
      <c r="G55" s="92" t="str">
        <f>VLOOKUP($D55,GICS!$A$2:$H$159,4,0)</f>
        <v xml:space="preserve">Oil, Gas &amp; Consumable Fuels </v>
      </c>
      <c r="H55" s="92">
        <f>VLOOKUP($D55,GICS!$A$2:$H$159,5,0)</f>
        <v>1010</v>
      </c>
      <c r="I55" s="92" t="str">
        <f>VLOOKUP($D55,GICS!$A$2:$H$159,6,0)</f>
        <v>Energy</v>
      </c>
      <c r="J55" s="92">
        <f>VLOOKUP($D55,GICS!$A$2:$H$159,7,0)</f>
        <v>10</v>
      </c>
      <c r="K55" s="92" t="str">
        <f>VLOOKUP($D55,GICS!$A$2:$H$159,8,0)</f>
        <v>Energy</v>
      </c>
    </row>
    <row r="56" spans="1:11" s="81" customFormat="1" x14ac:dyDescent="0.3">
      <c r="A56" s="93" t="s">
        <v>1575</v>
      </c>
      <c r="B56" s="94">
        <v>8.93</v>
      </c>
      <c r="C56" s="93" t="s">
        <v>986</v>
      </c>
      <c r="D56" s="92">
        <v>15104020</v>
      </c>
      <c r="E56" s="92" t="str">
        <f>VLOOKUP($D56,GICS!$A$2:$H$159,2,0)</f>
        <v xml:space="preserve">Diversified Metals &amp; Mining </v>
      </c>
      <c r="F56" s="92">
        <f>VLOOKUP($D56,GICS!$A$2:$H$159,3,0)</f>
        <v>151040</v>
      </c>
      <c r="G56" s="92" t="str">
        <f>VLOOKUP($D56,GICS!$A$2:$H$159,4,0)</f>
        <v xml:space="preserve">Metals &amp; Mining </v>
      </c>
      <c r="H56" s="92">
        <f>VLOOKUP($D56,GICS!$A$2:$H$159,5,0)</f>
        <v>1510</v>
      </c>
      <c r="I56" s="92" t="str">
        <f>VLOOKUP($D56,GICS!$A$2:$H$159,6,0)</f>
        <v>Materials</v>
      </c>
      <c r="J56" s="92">
        <f>VLOOKUP($D56,GICS!$A$2:$H$159,7,0)</f>
        <v>15</v>
      </c>
      <c r="K56" s="92" t="str">
        <f>VLOOKUP($D56,GICS!$A$2:$H$159,8,0)</f>
        <v>Materials</v>
      </c>
    </row>
    <row r="57" spans="1:11" s="81" customFormat="1" x14ac:dyDescent="0.3">
      <c r="A57" s="93" t="s">
        <v>1575</v>
      </c>
      <c r="B57" s="94">
        <v>8.99</v>
      </c>
      <c r="C57" s="93" t="s">
        <v>987</v>
      </c>
      <c r="D57" s="92">
        <v>15104020</v>
      </c>
      <c r="E57" s="92" t="str">
        <f>VLOOKUP($D57,GICS!$A$2:$H$159,2,0)</f>
        <v xml:space="preserve">Diversified Metals &amp; Mining </v>
      </c>
      <c r="F57" s="92">
        <f>VLOOKUP($D57,GICS!$A$2:$H$159,3,0)</f>
        <v>151040</v>
      </c>
      <c r="G57" s="92" t="str">
        <f>VLOOKUP($D57,GICS!$A$2:$H$159,4,0)</f>
        <v xml:space="preserve">Metals &amp; Mining </v>
      </c>
      <c r="H57" s="92">
        <f>VLOOKUP($D57,GICS!$A$2:$H$159,5,0)</f>
        <v>1510</v>
      </c>
      <c r="I57" s="92" t="str">
        <f>VLOOKUP($D57,GICS!$A$2:$H$159,6,0)</f>
        <v>Materials</v>
      </c>
      <c r="J57" s="92">
        <f>VLOOKUP($D57,GICS!$A$2:$H$159,7,0)</f>
        <v>15</v>
      </c>
      <c r="K57" s="92" t="str">
        <f>VLOOKUP($D57,GICS!$A$2:$H$159,8,0)</f>
        <v>Materials</v>
      </c>
    </row>
    <row r="58" spans="1:11" s="81" customFormat="1" x14ac:dyDescent="0.3">
      <c r="A58" s="251" t="s">
        <v>1575</v>
      </c>
      <c r="B58" s="252">
        <v>9.1</v>
      </c>
      <c r="C58" s="251" t="s">
        <v>988</v>
      </c>
      <c r="D58" s="92">
        <v>10101020</v>
      </c>
      <c r="E58" s="92" t="str">
        <f>VLOOKUP($D58,GICS!$A$2:$H$159,2,0)</f>
        <v xml:space="preserve">Oil &amp; Gas Equipment &amp; Services </v>
      </c>
      <c r="F58" s="92">
        <f>VLOOKUP($D58,GICS!$A$2:$H$159,3,0)</f>
        <v>101010</v>
      </c>
      <c r="G58" s="92" t="str">
        <f>VLOOKUP($D58,GICS!$A$2:$H$159,4,0)</f>
        <v xml:space="preserve">Energy Equipment &amp; Services </v>
      </c>
      <c r="H58" s="92">
        <f>VLOOKUP($D58,GICS!$A$2:$H$159,5,0)</f>
        <v>1010</v>
      </c>
      <c r="I58" s="92" t="str">
        <f>VLOOKUP($D58,GICS!$A$2:$H$159,6,0)</f>
        <v>Energy</v>
      </c>
      <c r="J58" s="92">
        <f>VLOOKUP($D58,GICS!$A$2:$H$159,7,0)</f>
        <v>10</v>
      </c>
      <c r="K58" s="92" t="str">
        <f>VLOOKUP($D58,GICS!$A$2:$H$159,8,0)</f>
        <v>Energy</v>
      </c>
    </row>
    <row r="59" spans="1:11" s="81" customFormat="1" x14ac:dyDescent="0.3">
      <c r="A59" s="251"/>
      <c r="B59" s="252"/>
      <c r="C59" s="251"/>
      <c r="D59" s="92">
        <v>10101010</v>
      </c>
      <c r="E59" s="92" t="str">
        <f>VLOOKUP($D59,GICS!$A$2:$H$159,2,0)</f>
        <v xml:space="preserve">Oil &amp; Gas Drilling </v>
      </c>
      <c r="F59" s="92">
        <f>VLOOKUP($D59,GICS!$A$2:$H$159,3,0)</f>
        <v>101010</v>
      </c>
      <c r="G59" s="92" t="str">
        <f>VLOOKUP($D59,GICS!$A$2:$H$159,4,0)</f>
        <v xml:space="preserve">Energy Equipment &amp; Services </v>
      </c>
      <c r="H59" s="92">
        <f>VLOOKUP($D59,GICS!$A$2:$H$159,5,0)</f>
        <v>1010</v>
      </c>
      <c r="I59" s="92" t="str">
        <f>VLOOKUP($D59,GICS!$A$2:$H$159,6,0)</f>
        <v>Energy</v>
      </c>
      <c r="J59" s="92">
        <f>VLOOKUP($D59,GICS!$A$2:$H$159,7,0)</f>
        <v>10</v>
      </c>
      <c r="K59" s="92" t="str">
        <f>VLOOKUP($D59,GICS!$A$2:$H$159,8,0)</f>
        <v>Energy</v>
      </c>
    </row>
    <row r="60" spans="1:11" s="81" customFormat="1" x14ac:dyDescent="0.3">
      <c r="A60" s="93" t="s">
        <v>1575</v>
      </c>
      <c r="B60" s="94">
        <v>9.9</v>
      </c>
      <c r="C60" s="93" t="s">
        <v>989</v>
      </c>
      <c r="D60" s="92">
        <v>15104020</v>
      </c>
      <c r="E60" s="92" t="str">
        <f>VLOOKUP($D60,GICS!$A$2:$H$159,2,0)</f>
        <v xml:space="preserve">Diversified Metals &amp; Mining </v>
      </c>
      <c r="F60" s="92">
        <f>VLOOKUP($D60,GICS!$A$2:$H$159,3,0)</f>
        <v>151040</v>
      </c>
      <c r="G60" s="92" t="str">
        <f>VLOOKUP($D60,GICS!$A$2:$H$159,4,0)</f>
        <v xml:space="preserve">Metals &amp; Mining </v>
      </c>
      <c r="H60" s="92">
        <f>VLOOKUP($D60,GICS!$A$2:$H$159,5,0)</f>
        <v>1510</v>
      </c>
      <c r="I60" s="92" t="str">
        <f>VLOOKUP($D60,GICS!$A$2:$H$159,6,0)</f>
        <v>Materials</v>
      </c>
      <c r="J60" s="92">
        <f>VLOOKUP($D60,GICS!$A$2:$H$159,7,0)</f>
        <v>15</v>
      </c>
      <c r="K60" s="92" t="str">
        <f>VLOOKUP($D60,GICS!$A$2:$H$159,8,0)</f>
        <v>Materials</v>
      </c>
    </row>
    <row r="61" spans="1:11" s="81" customFormat="1" x14ac:dyDescent="0.3">
      <c r="A61" s="93" t="s">
        <v>78</v>
      </c>
      <c r="B61" s="94">
        <v>10.11</v>
      </c>
      <c r="C61" s="93" t="s">
        <v>990</v>
      </c>
      <c r="D61" s="92">
        <v>30202030</v>
      </c>
      <c r="E61" s="92" t="str">
        <f>VLOOKUP($D61,GICS!$A$2:$H$159,2,0)</f>
        <v xml:space="preserve">Packaged Foods &amp; Meats </v>
      </c>
      <c r="F61" s="92">
        <f>VLOOKUP($D61,GICS!$A$2:$H$159,3,0)</f>
        <v>302020</v>
      </c>
      <c r="G61" s="92" t="str">
        <f>VLOOKUP($D61,GICS!$A$2:$H$159,4,0)</f>
        <v xml:space="preserve">Food Products </v>
      </c>
      <c r="H61" s="92">
        <f>VLOOKUP($D61,GICS!$A$2:$H$159,5,0)</f>
        <v>3020</v>
      </c>
      <c r="I61" s="92" t="str">
        <f>VLOOKUP($D61,GICS!$A$2:$H$159,6,0)</f>
        <v>Food, Beverage &amp; Tobacco</v>
      </c>
      <c r="J61" s="92">
        <f>VLOOKUP($D61,GICS!$A$2:$H$159,7,0)</f>
        <v>30</v>
      </c>
      <c r="K61" s="92" t="str">
        <f>VLOOKUP($D61,GICS!$A$2:$H$159,8,0)</f>
        <v>Consumer Staples</v>
      </c>
    </row>
    <row r="62" spans="1:11" s="81" customFormat="1" x14ac:dyDescent="0.3">
      <c r="A62" s="93" t="s">
        <v>78</v>
      </c>
      <c r="B62" s="94">
        <v>10.119999999999999</v>
      </c>
      <c r="C62" s="93" t="s">
        <v>991</v>
      </c>
      <c r="D62" s="92">
        <v>30202030</v>
      </c>
      <c r="E62" s="92" t="str">
        <f>VLOOKUP($D62,GICS!$A$2:$H$159,2,0)</f>
        <v xml:space="preserve">Packaged Foods &amp; Meats </v>
      </c>
      <c r="F62" s="92">
        <f>VLOOKUP($D62,GICS!$A$2:$H$159,3,0)</f>
        <v>302020</v>
      </c>
      <c r="G62" s="92" t="str">
        <f>VLOOKUP($D62,GICS!$A$2:$H$159,4,0)</f>
        <v xml:space="preserve">Food Products </v>
      </c>
      <c r="H62" s="92">
        <f>VLOOKUP($D62,GICS!$A$2:$H$159,5,0)</f>
        <v>3020</v>
      </c>
      <c r="I62" s="92" t="str">
        <f>VLOOKUP($D62,GICS!$A$2:$H$159,6,0)</f>
        <v>Food, Beverage &amp; Tobacco</v>
      </c>
      <c r="J62" s="92">
        <f>VLOOKUP($D62,GICS!$A$2:$H$159,7,0)</f>
        <v>30</v>
      </c>
      <c r="K62" s="92" t="str">
        <f>VLOOKUP($D62,GICS!$A$2:$H$159,8,0)</f>
        <v>Consumer Staples</v>
      </c>
    </row>
    <row r="63" spans="1:11" s="81" customFormat="1" x14ac:dyDescent="0.3">
      <c r="A63" s="92" t="s">
        <v>78</v>
      </c>
      <c r="B63" s="94">
        <v>10.130000000000001</v>
      </c>
      <c r="C63" s="92" t="s">
        <v>992</v>
      </c>
      <c r="D63" s="92">
        <v>30202030</v>
      </c>
      <c r="E63" s="92" t="str">
        <f>VLOOKUP($D63,GICS!$A$2:$H$159,2,0)</f>
        <v xml:space="preserve">Packaged Foods &amp; Meats </v>
      </c>
      <c r="F63" s="92">
        <f>VLOOKUP($D63,GICS!$A$2:$H$159,3,0)</f>
        <v>302020</v>
      </c>
      <c r="G63" s="92" t="str">
        <f>VLOOKUP($D63,GICS!$A$2:$H$159,4,0)</f>
        <v xml:space="preserve">Food Products </v>
      </c>
      <c r="H63" s="92">
        <f>VLOOKUP($D63,GICS!$A$2:$H$159,5,0)</f>
        <v>3020</v>
      </c>
      <c r="I63" s="92" t="str">
        <f>VLOOKUP($D63,GICS!$A$2:$H$159,6,0)</f>
        <v>Food, Beverage &amp; Tobacco</v>
      </c>
      <c r="J63" s="92">
        <f>VLOOKUP($D63,GICS!$A$2:$H$159,7,0)</f>
        <v>30</v>
      </c>
      <c r="K63" s="92" t="str">
        <f>VLOOKUP($D63,GICS!$A$2:$H$159,8,0)</f>
        <v>Consumer Staples</v>
      </c>
    </row>
    <row r="64" spans="1:11" s="81" customFormat="1" x14ac:dyDescent="0.3">
      <c r="A64" s="92" t="s">
        <v>78</v>
      </c>
      <c r="B64" s="94">
        <v>10.199999999999999</v>
      </c>
      <c r="C64" s="92" t="s">
        <v>993</v>
      </c>
      <c r="D64" s="92">
        <v>30202030</v>
      </c>
      <c r="E64" s="92" t="str">
        <f>VLOOKUP($D64,GICS!$A$2:$H$159,2,0)</f>
        <v xml:space="preserve">Packaged Foods &amp; Meats </v>
      </c>
      <c r="F64" s="92">
        <f>VLOOKUP($D64,GICS!$A$2:$H$159,3,0)</f>
        <v>302020</v>
      </c>
      <c r="G64" s="92" t="str">
        <f>VLOOKUP($D64,GICS!$A$2:$H$159,4,0)</f>
        <v xml:space="preserve">Food Products </v>
      </c>
      <c r="H64" s="92">
        <f>VLOOKUP($D64,GICS!$A$2:$H$159,5,0)</f>
        <v>3020</v>
      </c>
      <c r="I64" s="92" t="str">
        <f>VLOOKUP($D64,GICS!$A$2:$H$159,6,0)</f>
        <v>Food, Beverage &amp; Tobacco</v>
      </c>
      <c r="J64" s="92">
        <f>VLOOKUP($D64,GICS!$A$2:$H$159,7,0)</f>
        <v>30</v>
      </c>
      <c r="K64" s="92" t="str">
        <f>VLOOKUP($D64,GICS!$A$2:$H$159,8,0)</f>
        <v>Consumer Staples</v>
      </c>
    </row>
    <row r="65" spans="1:11" s="81" customFormat="1" x14ac:dyDescent="0.3">
      <c r="A65" s="92" t="s">
        <v>78</v>
      </c>
      <c r="B65" s="94">
        <v>10.31</v>
      </c>
      <c r="C65" s="92" t="s">
        <v>994</v>
      </c>
      <c r="D65" s="92">
        <v>30202030</v>
      </c>
      <c r="E65" s="92" t="str">
        <f>VLOOKUP($D65,GICS!$A$2:$H$159,2,0)</f>
        <v xml:space="preserve">Packaged Foods &amp; Meats </v>
      </c>
      <c r="F65" s="92">
        <f>VLOOKUP($D65,GICS!$A$2:$H$159,3,0)</f>
        <v>302020</v>
      </c>
      <c r="G65" s="92" t="str">
        <f>VLOOKUP($D65,GICS!$A$2:$H$159,4,0)</f>
        <v xml:space="preserve">Food Products </v>
      </c>
      <c r="H65" s="92">
        <f>VLOOKUP($D65,GICS!$A$2:$H$159,5,0)</f>
        <v>3020</v>
      </c>
      <c r="I65" s="92" t="str">
        <f>VLOOKUP($D65,GICS!$A$2:$H$159,6,0)</f>
        <v>Food, Beverage &amp; Tobacco</v>
      </c>
      <c r="J65" s="92">
        <f>VLOOKUP($D65,GICS!$A$2:$H$159,7,0)</f>
        <v>30</v>
      </c>
      <c r="K65" s="92" t="str">
        <f>VLOOKUP($D65,GICS!$A$2:$H$159,8,0)</f>
        <v>Consumer Staples</v>
      </c>
    </row>
    <row r="66" spans="1:11" s="81" customFormat="1" x14ac:dyDescent="0.3">
      <c r="A66" s="92" t="s">
        <v>78</v>
      </c>
      <c r="B66" s="94">
        <v>10.32</v>
      </c>
      <c r="C66" s="92" t="s">
        <v>995</v>
      </c>
      <c r="D66" s="92">
        <v>30202030</v>
      </c>
      <c r="E66" s="92" t="str">
        <f>VLOOKUP($D66,GICS!$A$2:$H$159,2,0)</f>
        <v xml:space="preserve">Packaged Foods &amp; Meats </v>
      </c>
      <c r="F66" s="92">
        <f>VLOOKUP($D66,GICS!$A$2:$H$159,3,0)</f>
        <v>302020</v>
      </c>
      <c r="G66" s="92" t="str">
        <f>VLOOKUP($D66,GICS!$A$2:$H$159,4,0)</f>
        <v xml:space="preserve">Food Products </v>
      </c>
      <c r="H66" s="92">
        <f>VLOOKUP($D66,GICS!$A$2:$H$159,5,0)</f>
        <v>3020</v>
      </c>
      <c r="I66" s="92" t="str">
        <f>VLOOKUP($D66,GICS!$A$2:$H$159,6,0)</f>
        <v>Food, Beverage &amp; Tobacco</v>
      </c>
      <c r="J66" s="92">
        <f>VLOOKUP($D66,GICS!$A$2:$H$159,7,0)</f>
        <v>30</v>
      </c>
      <c r="K66" s="92" t="str">
        <f>VLOOKUP($D66,GICS!$A$2:$H$159,8,0)</f>
        <v>Consumer Staples</v>
      </c>
    </row>
    <row r="67" spans="1:11" s="81" customFormat="1" x14ac:dyDescent="0.3">
      <c r="A67" s="92" t="s">
        <v>78</v>
      </c>
      <c r="B67" s="94">
        <v>10.39</v>
      </c>
      <c r="C67" s="92" t="s">
        <v>996</v>
      </c>
      <c r="D67" s="92">
        <v>30202030</v>
      </c>
      <c r="E67" s="92" t="str">
        <f>VLOOKUP($D67,GICS!$A$2:$H$159,2,0)</f>
        <v xml:space="preserve">Packaged Foods &amp; Meats </v>
      </c>
      <c r="F67" s="92">
        <f>VLOOKUP($D67,GICS!$A$2:$H$159,3,0)</f>
        <v>302020</v>
      </c>
      <c r="G67" s="92" t="str">
        <f>VLOOKUP($D67,GICS!$A$2:$H$159,4,0)</f>
        <v xml:space="preserve">Food Products </v>
      </c>
      <c r="H67" s="92">
        <f>VLOOKUP($D67,GICS!$A$2:$H$159,5,0)</f>
        <v>3020</v>
      </c>
      <c r="I67" s="92" t="str">
        <f>VLOOKUP($D67,GICS!$A$2:$H$159,6,0)</f>
        <v>Food, Beverage &amp; Tobacco</v>
      </c>
      <c r="J67" s="92">
        <f>VLOOKUP($D67,GICS!$A$2:$H$159,7,0)</f>
        <v>30</v>
      </c>
      <c r="K67" s="92" t="str">
        <f>VLOOKUP($D67,GICS!$A$2:$H$159,8,0)</f>
        <v>Consumer Staples</v>
      </c>
    </row>
    <row r="68" spans="1:11" s="81" customFormat="1" x14ac:dyDescent="0.3">
      <c r="A68" s="92" t="s">
        <v>78</v>
      </c>
      <c r="B68" s="94">
        <v>10.41</v>
      </c>
      <c r="C68" s="92" t="s">
        <v>997</v>
      </c>
      <c r="D68" s="92">
        <v>30202030</v>
      </c>
      <c r="E68" s="92" t="str">
        <f>VLOOKUP($D68,GICS!$A$2:$H$159,2,0)</f>
        <v xml:space="preserve">Packaged Foods &amp; Meats </v>
      </c>
      <c r="F68" s="92">
        <f>VLOOKUP($D68,GICS!$A$2:$H$159,3,0)</f>
        <v>302020</v>
      </c>
      <c r="G68" s="92" t="str">
        <f>VLOOKUP($D68,GICS!$A$2:$H$159,4,0)</f>
        <v xml:space="preserve">Food Products </v>
      </c>
      <c r="H68" s="92">
        <f>VLOOKUP($D68,GICS!$A$2:$H$159,5,0)</f>
        <v>3020</v>
      </c>
      <c r="I68" s="92" t="str">
        <f>VLOOKUP($D68,GICS!$A$2:$H$159,6,0)</f>
        <v>Food, Beverage &amp; Tobacco</v>
      </c>
      <c r="J68" s="92">
        <f>VLOOKUP($D68,GICS!$A$2:$H$159,7,0)</f>
        <v>30</v>
      </c>
      <c r="K68" s="92" t="str">
        <f>VLOOKUP($D68,GICS!$A$2:$H$159,8,0)</f>
        <v>Consumer Staples</v>
      </c>
    </row>
    <row r="69" spans="1:11" x14ac:dyDescent="0.3">
      <c r="A69" s="84" t="s">
        <v>78</v>
      </c>
      <c r="B69" s="85">
        <v>10.42</v>
      </c>
      <c r="C69" s="84" t="s">
        <v>998</v>
      </c>
      <c r="D69" s="84">
        <v>30202030</v>
      </c>
      <c r="E69" s="84" t="str">
        <f>VLOOKUP($D69,GICS!$A$2:$H$159,2,0)</f>
        <v xml:space="preserve">Packaged Foods &amp; Meats </v>
      </c>
      <c r="F69" s="84">
        <f>VLOOKUP($D69,GICS!$A$2:$H$159,3,0)</f>
        <v>302020</v>
      </c>
      <c r="G69" s="84" t="str">
        <f>VLOOKUP($D69,GICS!$A$2:$H$159,4,0)</f>
        <v xml:space="preserve">Food Products </v>
      </c>
      <c r="H69" s="84">
        <f>VLOOKUP($D69,GICS!$A$2:$H$159,5,0)</f>
        <v>3020</v>
      </c>
      <c r="I69" s="84" t="str">
        <f>VLOOKUP($D69,GICS!$A$2:$H$159,6,0)</f>
        <v>Food, Beverage &amp; Tobacco</v>
      </c>
      <c r="J69" s="84">
        <f>VLOOKUP($D69,GICS!$A$2:$H$159,7,0)</f>
        <v>30</v>
      </c>
      <c r="K69" s="84" t="str">
        <f>VLOOKUP($D69,GICS!$A$2:$H$159,8,0)</f>
        <v>Consumer Staples</v>
      </c>
    </row>
    <row r="70" spans="1:11" x14ac:dyDescent="0.3">
      <c r="A70" s="84" t="s">
        <v>78</v>
      </c>
      <c r="B70" s="85">
        <v>10.51</v>
      </c>
      <c r="C70" s="84" t="s">
        <v>999</v>
      </c>
      <c r="D70" s="84">
        <v>30202030</v>
      </c>
      <c r="E70" s="84" t="str">
        <f>VLOOKUP($D70,GICS!$A$2:$H$159,2,0)</f>
        <v xml:space="preserve">Packaged Foods &amp; Meats </v>
      </c>
      <c r="F70" s="84">
        <f>VLOOKUP($D70,GICS!$A$2:$H$159,3,0)</f>
        <v>302020</v>
      </c>
      <c r="G70" s="84" t="str">
        <f>VLOOKUP($D70,GICS!$A$2:$H$159,4,0)</f>
        <v xml:space="preserve">Food Products </v>
      </c>
      <c r="H70" s="84">
        <f>VLOOKUP($D70,GICS!$A$2:$H$159,5,0)</f>
        <v>3020</v>
      </c>
      <c r="I70" s="84" t="str">
        <f>VLOOKUP($D70,GICS!$A$2:$H$159,6,0)</f>
        <v>Food, Beverage &amp; Tobacco</v>
      </c>
      <c r="J70" s="84">
        <f>VLOOKUP($D70,GICS!$A$2:$H$159,7,0)</f>
        <v>30</v>
      </c>
      <c r="K70" s="84" t="str">
        <f>VLOOKUP($D70,GICS!$A$2:$H$159,8,0)</f>
        <v>Consumer Staples</v>
      </c>
    </row>
    <row r="71" spans="1:11" x14ac:dyDescent="0.3">
      <c r="A71" s="84" t="s">
        <v>78</v>
      </c>
      <c r="B71" s="85">
        <v>10.52</v>
      </c>
      <c r="C71" s="84" t="s">
        <v>1000</v>
      </c>
      <c r="D71" s="84">
        <v>30202030</v>
      </c>
      <c r="E71" s="84" t="str">
        <f>VLOOKUP($D71,GICS!$A$2:$H$159,2,0)</f>
        <v xml:space="preserve">Packaged Foods &amp; Meats </v>
      </c>
      <c r="F71" s="84">
        <f>VLOOKUP($D71,GICS!$A$2:$H$159,3,0)</f>
        <v>302020</v>
      </c>
      <c r="G71" s="84" t="str">
        <f>VLOOKUP($D71,GICS!$A$2:$H$159,4,0)</f>
        <v xml:space="preserve">Food Products </v>
      </c>
      <c r="H71" s="84">
        <f>VLOOKUP($D71,GICS!$A$2:$H$159,5,0)</f>
        <v>3020</v>
      </c>
      <c r="I71" s="84" t="str">
        <f>VLOOKUP($D71,GICS!$A$2:$H$159,6,0)</f>
        <v>Food, Beverage &amp; Tobacco</v>
      </c>
      <c r="J71" s="84">
        <f>VLOOKUP($D71,GICS!$A$2:$H$159,7,0)</f>
        <v>30</v>
      </c>
      <c r="K71" s="84" t="str">
        <f>VLOOKUP($D71,GICS!$A$2:$H$159,8,0)</f>
        <v>Consumer Staples</v>
      </c>
    </row>
    <row r="72" spans="1:11" x14ac:dyDescent="0.3">
      <c r="A72" s="84" t="s">
        <v>78</v>
      </c>
      <c r="B72" s="85">
        <v>10.61</v>
      </c>
      <c r="C72" s="84" t="s">
        <v>1001</v>
      </c>
      <c r="D72" s="84">
        <v>30202030</v>
      </c>
      <c r="E72" s="84" t="str">
        <f>VLOOKUP($D72,GICS!$A$2:$H$159,2,0)</f>
        <v xml:space="preserve">Packaged Foods &amp; Meats </v>
      </c>
      <c r="F72" s="84">
        <f>VLOOKUP($D72,GICS!$A$2:$H$159,3,0)</f>
        <v>302020</v>
      </c>
      <c r="G72" s="84" t="str">
        <f>VLOOKUP($D72,GICS!$A$2:$H$159,4,0)</f>
        <v xml:space="preserve">Food Products </v>
      </c>
      <c r="H72" s="84">
        <f>VLOOKUP($D72,GICS!$A$2:$H$159,5,0)</f>
        <v>3020</v>
      </c>
      <c r="I72" s="84" t="str">
        <f>VLOOKUP($D72,GICS!$A$2:$H$159,6,0)</f>
        <v>Food, Beverage &amp; Tobacco</v>
      </c>
      <c r="J72" s="84">
        <f>VLOOKUP($D72,GICS!$A$2:$H$159,7,0)</f>
        <v>30</v>
      </c>
      <c r="K72" s="84" t="str">
        <f>VLOOKUP($D72,GICS!$A$2:$H$159,8,0)</f>
        <v>Consumer Staples</v>
      </c>
    </row>
    <row r="73" spans="1:11" x14ac:dyDescent="0.3">
      <c r="A73" s="84" t="s">
        <v>78</v>
      </c>
      <c r="B73" s="85">
        <v>10.62</v>
      </c>
      <c r="C73" s="84" t="s">
        <v>1002</v>
      </c>
      <c r="D73" s="84">
        <v>30202030</v>
      </c>
      <c r="E73" s="84" t="str">
        <f>VLOOKUP($D73,GICS!$A$2:$H$159,2,0)</f>
        <v xml:space="preserve">Packaged Foods &amp; Meats </v>
      </c>
      <c r="F73" s="84">
        <f>VLOOKUP($D73,GICS!$A$2:$H$159,3,0)</f>
        <v>302020</v>
      </c>
      <c r="G73" s="84" t="str">
        <f>VLOOKUP($D73,GICS!$A$2:$H$159,4,0)</f>
        <v xml:space="preserve">Food Products </v>
      </c>
      <c r="H73" s="84">
        <f>VLOOKUP($D73,GICS!$A$2:$H$159,5,0)</f>
        <v>3020</v>
      </c>
      <c r="I73" s="84" t="str">
        <f>VLOOKUP($D73,GICS!$A$2:$H$159,6,0)</f>
        <v>Food, Beverage &amp; Tobacco</v>
      </c>
      <c r="J73" s="84">
        <f>VLOOKUP($D73,GICS!$A$2:$H$159,7,0)</f>
        <v>30</v>
      </c>
      <c r="K73" s="84" t="str">
        <f>VLOOKUP($D73,GICS!$A$2:$H$159,8,0)</f>
        <v>Consumer Staples</v>
      </c>
    </row>
    <row r="74" spans="1:11" x14ac:dyDescent="0.3">
      <c r="A74" s="84" t="s">
        <v>78</v>
      </c>
      <c r="B74" s="85">
        <v>10.71</v>
      </c>
      <c r="C74" s="84" t="s">
        <v>1003</v>
      </c>
      <c r="D74" s="84">
        <v>30202030</v>
      </c>
      <c r="E74" s="84" t="str">
        <f>VLOOKUP($D74,GICS!$A$2:$H$159,2,0)</f>
        <v xml:space="preserve">Packaged Foods &amp; Meats </v>
      </c>
      <c r="F74" s="84">
        <f>VLOOKUP($D74,GICS!$A$2:$H$159,3,0)</f>
        <v>302020</v>
      </c>
      <c r="G74" s="84" t="str">
        <f>VLOOKUP($D74,GICS!$A$2:$H$159,4,0)</f>
        <v xml:space="preserve">Food Products </v>
      </c>
      <c r="H74" s="84">
        <f>VLOOKUP($D74,GICS!$A$2:$H$159,5,0)</f>
        <v>3020</v>
      </c>
      <c r="I74" s="84" t="str">
        <f>VLOOKUP($D74,GICS!$A$2:$H$159,6,0)</f>
        <v>Food, Beverage &amp; Tobacco</v>
      </c>
      <c r="J74" s="84">
        <f>VLOOKUP($D74,GICS!$A$2:$H$159,7,0)</f>
        <v>30</v>
      </c>
      <c r="K74" s="84" t="str">
        <f>VLOOKUP($D74,GICS!$A$2:$H$159,8,0)</f>
        <v>Consumer Staples</v>
      </c>
    </row>
    <row r="75" spans="1:11" x14ac:dyDescent="0.3">
      <c r="A75" s="84" t="s">
        <v>78</v>
      </c>
      <c r="B75" s="85">
        <v>10.72</v>
      </c>
      <c r="C75" s="84" t="s">
        <v>1004</v>
      </c>
      <c r="D75" s="84">
        <v>30202030</v>
      </c>
      <c r="E75" s="84" t="str">
        <f>VLOOKUP($D75,GICS!$A$2:$H$159,2,0)</f>
        <v xml:space="preserve">Packaged Foods &amp; Meats </v>
      </c>
      <c r="F75" s="84">
        <f>VLOOKUP($D75,GICS!$A$2:$H$159,3,0)</f>
        <v>302020</v>
      </c>
      <c r="G75" s="84" t="str">
        <f>VLOOKUP($D75,GICS!$A$2:$H$159,4,0)</f>
        <v xml:space="preserve">Food Products </v>
      </c>
      <c r="H75" s="84">
        <f>VLOOKUP($D75,GICS!$A$2:$H$159,5,0)</f>
        <v>3020</v>
      </c>
      <c r="I75" s="84" t="str">
        <f>VLOOKUP($D75,GICS!$A$2:$H$159,6,0)</f>
        <v>Food, Beverage &amp; Tobacco</v>
      </c>
      <c r="J75" s="84">
        <f>VLOOKUP($D75,GICS!$A$2:$H$159,7,0)</f>
        <v>30</v>
      </c>
      <c r="K75" s="84" t="str">
        <f>VLOOKUP($D75,GICS!$A$2:$H$159,8,0)</f>
        <v>Consumer Staples</v>
      </c>
    </row>
    <row r="76" spans="1:11" x14ac:dyDescent="0.3">
      <c r="A76" s="84" t="s">
        <v>78</v>
      </c>
      <c r="B76" s="85">
        <v>10.73</v>
      </c>
      <c r="C76" s="84" t="s">
        <v>1005</v>
      </c>
      <c r="D76" s="84">
        <v>30202030</v>
      </c>
      <c r="E76" s="84" t="str">
        <f>VLOOKUP($D76,GICS!$A$2:$H$159,2,0)</f>
        <v xml:space="preserve">Packaged Foods &amp; Meats </v>
      </c>
      <c r="F76" s="84">
        <f>VLOOKUP($D76,GICS!$A$2:$H$159,3,0)</f>
        <v>302020</v>
      </c>
      <c r="G76" s="84" t="str">
        <f>VLOOKUP($D76,GICS!$A$2:$H$159,4,0)</f>
        <v xml:space="preserve">Food Products </v>
      </c>
      <c r="H76" s="84">
        <f>VLOOKUP($D76,GICS!$A$2:$H$159,5,0)</f>
        <v>3020</v>
      </c>
      <c r="I76" s="84" t="str">
        <f>VLOOKUP($D76,GICS!$A$2:$H$159,6,0)</f>
        <v>Food, Beverage &amp; Tobacco</v>
      </c>
      <c r="J76" s="84">
        <f>VLOOKUP($D76,GICS!$A$2:$H$159,7,0)</f>
        <v>30</v>
      </c>
      <c r="K76" s="84" t="str">
        <f>VLOOKUP($D76,GICS!$A$2:$H$159,8,0)</f>
        <v>Consumer Staples</v>
      </c>
    </row>
    <row r="77" spans="1:11" x14ac:dyDescent="0.3">
      <c r="A77" s="84" t="s">
        <v>78</v>
      </c>
      <c r="B77" s="85">
        <v>10.81</v>
      </c>
      <c r="C77" s="84" t="s">
        <v>1006</v>
      </c>
      <c r="D77" s="84">
        <v>30202030</v>
      </c>
      <c r="E77" s="84" t="str">
        <f>VLOOKUP($D77,GICS!$A$2:$H$159,2,0)</f>
        <v xml:space="preserve">Packaged Foods &amp; Meats </v>
      </c>
      <c r="F77" s="84">
        <f>VLOOKUP($D77,GICS!$A$2:$H$159,3,0)</f>
        <v>302020</v>
      </c>
      <c r="G77" s="84" t="str">
        <f>VLOOKUP($D77,GICS!$A$2:$H$159,4,0)</f>
        <v xml:space="preserve">Food Products </v>
      </c>
      <c r="H77" s="84">
        <f>VLOOKUP($D77,GICS!$A$2:$H$159,5,0)</f>
        <v>3020</v>
      </c>
      <c r="I77" s="84" t="str">
        <f>VLOOKUP($D77,GICS!$A$2:$H$159,6,0)</f>
        <v>Food, Beverage &amp; Tobacco</v>
      </c>
      <c r="J77" s="84">
        <f>VLOOKUP($D77,GICS!$A$2:$H$159,7,0)</f>
        <v>30</v>
      </c>
      <c r="K77" s="84" t="str">
        <f>VLOOKUP($D77,GICS!$A$2:$H$159,8,0)</f>
        <v>Consumer Staples</v>
      </c>
    </row>
    <row r="78" spans="1:11" x14ac:dyDescent="0.3">
      <c r="A78" s="84" t="s">
        <v>78</v>
      </c>
      <c r="B78" s="85">
        <v>10.82</v>
      </c>
      <c r="C78" s="84" t="s">
        <v>1007</v>
      </c>
      <c r="D78" s="84">
        <v>30202030</v>
      </c>
      <c r="E78" s="84" t="str">
        <f>VLOOKUP($D78,GICS!$A$2:$H$159,2,0)</f>
        <v xml:space="preserve">Packaged Foods &amp; Meats </v>
      </c>
      <c r="F78" s="84">
        <f>VLOOKUP($D78,GICS!$A$2:$H$159,3,0)</f>
        <v>302020</v>
      </c>
      <c r="G78" s="84" t="str">
        <f>VLOOKUP($D78,GICS!$A$2:$H$159,4,0)</f>
        <v xml:space="preserve">Food Products </v>
      </c>
      <c r="H78" s="84">
        <f>VLOOKUP($D78,GICS!$A$2:$H$159,5,0)</f>
        <v>3020</v>
      </c>
      <c r="I78" s="84" t="str">
        <f>VLOOKUP($D78,GICS!$A$2:$H$159,6,0)</f>
        <v>Food, Beverage &amp; Tobacco</v>
      </c>
      <c r="J78" s="84">
        <f>VLOOKUP($D78,GICS!$A$2:$H$159,7,0)</f>
        <v>30</v>
      </c>
      <c r="K78" s="84" t="str">
        <f>VLOOKUP($D78,GICS!$A$2:$H$159,8,0)</f>
        <v>Consumer Staples</v>
      </c>
    </row>
    <row r="79" spans="1:11" x14ac:dyDescent="0.3">
      <c r="A79" s="84" t="s">
        <v>78</v>
      </c>
      <c r="B79" s="85">
        <v>10.83</v>
      </c>
      <c r="C79" s="84" t="s">
        <v>1008</v>
      </c>
      <c r="D79" s="84">
        <v>30202030</v>
      </c>
      <c r="E79" s="84" t="str">
        <f>VLOOKUP($D79,GICS!$A$2:$H$159,2,0)</f>
        <v xml:space="preserve">Packaged Foods &amp; Meats </v>
      </c>
      <c r="F79" s="84">
        <f>VLOOKUP($D79,GICS!$A$2:$H$159,3,0)</f>
        <v>302020</v>
      </c>
      <c r="G79" s="84" t="str">
        <f>VLOOKUP($D79,GICS!$A$2:$H$159,4,0)</f>
        <v xml:space="preserve">Food Products </v>
      </c>
      <c r="H79" s="84">
        <f>VLOOKUP($D79,GICS!$A$2:$H$159,5,0)</f>
        <v>3020</v>
      </c>
      <c r="I79" s="84" t="str">
        <f>VLOOKUP($D79,GICS!$A$2:$H$159,6,0)</f>
        <v>Food, Beverage &amp; Tobacco</v>
      </c>
      <c r="J79" s="84">
        <f>VLOOKUP($D79,GICS!$A$2:$H$159,7,0)</f>
        <v>30</v>
      </c>
      <c r="K79" s="84" t="str">
        <f>VLOOKUP($D79,GICS!$A$2:$H$159,8,0)</f>
        <v>Consumer Staples</v>
      </c>
    </row>
    <row r="80" spans="1:11" x14ac:dyDescent="0.3">
      <c r="A80" s="84" t="s">
        <v>78</v>
      </c>
      <c r="B80" s="85">
        <v>10.84</v>
      </c>
      <c r="C80" s="84" t="s">
        <v>1009</v>
      </c>
      <c r="D80" s="84">
        <v>30202030</v>
      </c>
      <c r="E80" s="84" t="str">
        <f>VLOOKUP($D80,GICS!$A$2:$H$159,2,0)</f>
        <v xml:space="preserve">Packaged Foods &amp; Meats </v>
      </c>
      <c r="F80" s="84">
        <f>VLOOKUP($D80,GICS!$A$2:$H$159,3,0)</f>
        <v>302020</v>
      </c>
      <c r="G80" s="84" t="str">
        <f>VLOOKUP($D80,GICS!$A$2:$H$159,4,0)</f>
        <v xml:space="preserve">Food Products </v>
      </c>
      <c r="H80" s="84">
        <f>VLOOKUP($D80,GICS!$A$2:$H$159,5,0)</f>
        <v>3020</v>
      </c>
      <c r="I80" s="84" t="str">
        <f>VLOOKUP($D80,GICS!$A$2:$H$159,6,0)</f>
        <v>Food, Beverage &amp; Tobacco</v>
      </c>
      <c r="J80" s="84">
        <f>VLOOKUP($D80,GICS!$A$2:$H$159,7,0)</f>
        <v>30</v>
      </c>
      <c r="K80" s="84" t="str">
        <f>VLOOKUP($D80,GICS!$A$2:$H$159,8,0)</f>
        <v>Consumer Staples</v>
      </c>
    </row>
    <row r="81" spans="1:11" x14ac:dyDescent="0.3">
      <c r="A81" s="84" t="s">
        <v>78</v>
      </c>
      <c r="B81" s="85">
        <v>10.85</v>
      </c>
      <c r="C81" s="84" t="s">
        <v>1010</v>
      </c>
      <c r="D81" s="84">
        <v>30202030</v>
      </c>
      <c r="E81" s="84" t="str">
        <f>VLOOKUP($D81,GICS!$A$2:$H$159,2,0)</f>
        <v xml:space="preserve">Packaged Foods &amp; Meats </v>
      </c>
      <c r="F81" s="84">
        <f>VLOOKUP($D81,GICS!$A$2:$H$159,3,0)</f>
        <v>302020</v>
      </c>
      <c r="G81" s="84" t="str">
        <f>VLOOKUP($D81,GICS!$A$2:$H$159,4,0)</f>
        <v xml:space="preserve">Food Products </v>
      </c>
      <c r="H81" s="84">
        <f>VLOOKUP($D81,GICS!$A$2:$H$159,5,0)</f>
        <v>3020</v>
      </c>
      <c r="I81" s="84" t="str">
        <f>VLOOKUP($D81,GICS!$A$2:$H$159,6,0)</f>
        <v>Food, Beverage &amp; Tobacco</v>
      </c>
      <c r="J81" s="84">
        <f>VLOOKUP($D81,GICS!$A$2:$H$159,7,0)</f>
        <v>30</v>
      </c>
      <c r="K81" s="84" t="str">
        <f>VLOOKUP($D81,GICS!$A$2:$H$159,8,0)</f>
        <v>Consumer Staples</v>
      </c>
    </row>
    <row r="82" spans="1:11" x14ac:dyDescent="0.3">
      <c r="A82" s="84" t="s">
        <v>78</v>
      </c>
      <c r="B82" s="85">
        <v>10.86</v>
      </c>
      <c r="C82" s="84" t="s">
        <v>1011</v>
      </c>
      <c r="D82" s="84">
        <v>30202030</v>
      </c>
      <c r="E82" s="84" t="str">
        <f>VLOOKUP($D82,GICS!$A$2:$H$159,2,0)</f>
        <v xml:space="preserve">Packaged Foods &amp; Meats </v>
      </c>
      <c r="F82" s="84">
        <f>VLOOKUP($D82,GICS!$A$2:$H$159,3,0)</f>
        <v>302020</v>
      </c>
      <c r="G82" s="84" t="str">
        <f>VLOOKUP($D82,GICS!$A$2:$H$159,4,0)</f>
        <v xml:space="preserve">Food Products </v>
      </c>
      <c r="H82" s="84">
        <f>VLOOKUP($D82,GICS!$A$2:$H$159,5,0)</f>
        <v>3020</v>
      </c>
      <c r="I82" s="84" t="str">
        <f>VLOOKUP($D82,GICS!$A$2:$H$159,6,0)</f>
        <v>Food, Beverage &amp; Tobacco</v>
      </c>
      <c r="J82" s="84">
        <f>VLOOKUP($D82,GICS!$A$2:$H$159,7,0)</f>
        <v>30</v>
      </c>
      <c r="K82" s="84" t="str">
        <f>VLOOKUP($D82,GICS!$A$2:$H$159,8,0)</f>
        <v>Consumer Staples</v>
      </c>
    </row>
    <row r="83" spans="1:11" x14ac:dyDescent="0.3">
      <c r="A83" s="84" t="s">
        <v>78</v>
      </c>
      <c r="B83" s="85">
        <v>10.89</v>
      </c>
      <c r="C83" s="84" t="s">
        <v>1012</v>
      </c>
      <c r="D83" s="84">
        <v>30202030</v>
      </c>
      <c r="E83" s="84" t="str">
        <f>VLOOKUP($D83,GICS!$A$2:$H$159,2,0)</f>
        <v xml:space="preserve">Packaged Foods &amp; Meats </v>
      </c>
      <c r="F83" s="84">
        <f>VLOOKUP($D83,GICS!$A$2:$H$159,3,0)</f>
        <v>302020</v>
      </c>
      <c r="G83" s="84" t="str">
        <f>VLOOKUP($D83,GICS!$A$2:$H$159,4,0)</f>
        <v xml:space="preserve">Food Products </v>
      </c>
      <c r="H83" s="84">
        <f>VLOOKUP($D83,GICS!$A$2:$H$159,5,0)</f>
        <v>3020</v>
      </c>
      <c r="I83" s="84" t="str">
        <f>VLOOKUP($D83,GICS!$A$2:$H$159,6,0)</f>
        <v>Food, Beverage &amp; Tobacco</v>
      </c>
      <c r="J83" s="84">
        <f>VLOOKUP($D83,GICS!$A$2:$H$159,7,0)</f>
        <v>30</v>
      </c>
      <c r="K83" s="84" t="str">
        <f>VLOOKUP($D83,GICS!$A$2:$H$159,8,0)</f>
        <v>Consumer Staples</v>
      </c>
    </row>
    <row r="84" spans="1:11" x14ac:dyDescent="0.3">
      <c r="A84" s="84" t="s">
        <v>78</v>
      </c>
      <c r="B84" s="85">
        <v>10.91</v>
      </c>
      <c r="C84" s="84" t="s">
        <v>1013</v>
      </c>
      <c r="D84" s="84">
        <v>30202010</v>
      </c>
      <c r="E84" s="84" t="str">
        <f>VLOOKUP($D84,GICS!$A$2:$H$159,2,0)</f>
        <v xml:space="preserve">Agricultural Products </v>
      </c>
      <c r="F84" s="84">
        <f>VLOOKUP($D84,GICS!$A$2:$H$159,3,0)</f>
        <v>302020</v>
      </c>
      <c r="G84" s="84" t="str">
        <f>VLOOKUP($D84,GICS!$A$2:$H$159,4,0)</f>
        <v xml:space="preserve">Food Products </v>
      </c>
      <c r="H84" s="84">
        <f>VLOOKUP($D84,GICS!$A$2:$H$159,5,0)</f>
        <v>3020</v>
      </c>
      <c r="I84" s="84" t="str">
        <f>VLOOKUP($D84,GICS!$A$2:$H$159,6,0)</f>
        <v>Food, Beverage &amp; Tobacco</v>
      </c>
      <c r="J84" s="84">
        <f>VLOOKUP($D84,GICS!$A$2:$H$159,7,0)</f>
        <v>30</v>
      </c>
      <c r="K84" s="84" t="str">
        <f>VLOOKUP($D84,GICS!$A$2:$H$159,8,0)</f>
        <v>Consumer Staples</v>
      </c>
    </row>
    <row r="85" spans="1:11" x14ac:dyDescent="0.3">
      <c r="A85" s="84" t="s">
        <v>78</v>
      </c>
      <c r="B85" s="85">
        <v>10.92</v>
      </c>
      <c r="C85" s="84" t="s">
        <v>1014</v>
      </c>
      <c r="D85" s="84">
        <v>30202030</v>
      </c>
      <c r="E85" s="84" t="str">
        <f>VLOOKUP($D85,GICS!$A$2:$H$159,2,0)</f>
        <v xml:space="preserve">Packaged Foods &amp; Meats </v>
      </c>
      <c r="F85" s="84">
        <f>VLOOKUP($D85,GICS!$A$2:$H$159,3,0)</f>
        <v>302020</v>
      </c>
      <c r="G85" s="84" t="str">
        <f>VLOOKUP($D85,GICS!$A$2:$H$159,4,0)</f>
        <v xml:space="preserve">Food Products </v>
      </c>
      <c r="H85" s="84">
        <f>VLOOKUP($D85,GICS!$A$2:$H$159,5,0)</f>
        <v>3020</v>
      </c>
      <c r="I85" s="84" t="str">
        <f>VLOOKUP($D85,GICS!$A$2:$H$159,6,0)</f>
        <v>Food, Beverage &amp; Tobacco</v>
      </c>
      <c r="J85" s="84">
        <f>VLOOKUP($D85,GICS!$A$2:$H$159,7,0)</f>
        <v>30</v>
      </c>
      <c r="K85" s="84" t="str">
        <f>VLOOKUP($D85,GICS!$A$2:$H$159,8,0)</f>
        <v>Consumer Staples</v>
      </c>
    </row>
    <row r="86" spans="1:11" x14ac:dyDescent="0.3">
      <c r="A86" s="84" t="s">
        <v>78</v>
      </c>
      <c r="B86" s="85">
        <v>11.01</v>
      </c>
      <c r="C86" s="84" t="s">
        <v>1015</v>
      </c>
      <c r="D86" s="84">
        <v>30201020</v>
      </c>
      <c r="E86" s="84" t="str">
        <f>VLOOKUP($D86,GICS!$A$2:$H$159,2,0)</f>
        <v xml:space="preserve">Distillers &amp; Vintners </v>
      </c>
      <c r="F86" s="84">
        <f>VLOOKUP($D86,GICS!$A$2:$H$159,3,0)</f>
        <v>302010</v>
      </c>
      <c r="G86" s="84" t="str">
        <f>VLOOKUP($D86,GICS!$A$2:$H$159,4,0)</f>
        <v xml:space="preserve">Beverages </v>
      </c>
      <c r="H86" s="84">
        <f>VLOOKUP($D86,GICS!$A$2:$H$159,5,0)</f>
        <v>3020</v>
      </c>
      <c r="I86" s="84" t="str">
        <f>VLOOKUP($D86,GICS!$A$2:$H$159,6,0)</f>
        <v>Food, Beverage &amp; Tobacco</v>
      </c>
      <c r="J86" s="84">
        <f>VLOOKUP($D86,GICS!$A$2:$H$159,7,0)</f>
        <v>30</v>
      </c>
      <c r="K86" s="84" t="str">
        <f>VLOOKUP($D86,GICS!$A$2:$H$159,8,0)</f>
        <v>Consumer Staples</v>
      </c>
    </row>
    <row r="87" spans="1:11" x14ac:dyDescent="0.3">
      <c r="A87" s="84" t="s">
        <v>78</v>
      </c>
      <c r="B87" s="85">
        <v>11.02</v>
      </c>
      <c r="C87" s="84" t="s">
        <v>1016</v>
      </c>
      <c r="D87" s="84">
        <v>30201020</v>
      </c>
      <c r="E87" s="84" t="str">
        <f>VLOOKUP($D87,GICS!$A$2:$H$159,2,0)</f>
        <v xml:space="preserve">Distillers &amp; Vintners </v>
      </c>
      <c r="F87" s="84">
        <f>VLOOKUP($D87,GICS!$A$2:$H$159,3,0)</f>
        <v>302010</v>
      </c>
      <c r="G87" s="84" t="str">
        <f>VLOOKUP($D87,GICS!$A$2:$H$159,4,0)</f>
        <v xml:space="preserve">Beverages </v>
      </c>
      <c r="H87" s="84">
        <f>VLOOKUP($D87,GICS!$A$2:$H$159,5,0)</f>
        <v>3020</v>
      </c>
      <c r="I87" s="84" t="str">
        <f>VLOOKUP($D87,GICS!$A$2:$H$159,6,0)</f>
        <v>Food, Beverage &amp; Tobacco</v>
      </c>
      <c r="J87" s="84">
        <f>VLOOKUP($D87,GICS!$A$2:$H$159,7,0)</f>
        <v>30</v>
      </c>
      <c r="K87" s="84" t="str">
        <f>VLOOKUP($D87,GICS!$A$2:$H$159,8,0)</f>
        <v>Consumer Staples</v>
      </c>
    </row>
    <row r="88" spans="1:11" x14ac:dyDescent="0.3">
      <c r="A88" s="84" t="s">
        <v>78</v>
      </c>
      <c r="B88" s="85">
        <v>11.03</v>
      </c>
      <c r="C88" s="84" t="s">
        <v>1017</v>
      </c>
      <c r="D88" s="84">
        <v>30201020</v>
      </c>
      <c r="E88" s="84" t="str">
        <f>VLOOKUP($D88,GICS!$A$2:$H$159,2,0)</f>
        <v xml:space="preserve">Distillers &amp; Vintners </v>
      </c>
      <c r="F88" s="84">
        <f>VLOOKUP($D88,GICS!$A$2:$H$159,3,0)</f>
        <v>302010</v>
      </c>
      <c r="G88" s="84" t="str">
        <f>VLOOKUP($D88,GICS!$A$2:$H$159,4,0)</f>
        <v xml:space="preserve">Beverages </v>
      </c>
      <c r="H88" s="84">
        <f>VLOOKUP($D88,GICS!$A$2:$H$159,5,0)</f>
        <v>3020</v>
      </c>
      <c r="I88" s="84" t="str">
        <f>VLOOKUP($D88,GICS!$A$2:$H$159,6,0)</f>
        <v>Food, Beverage &amp; Tobacco</v>
      </c>
      <c r="J88" s="84">
        <f>VLOOKUP($D88,GICS!$A$2:$H$159,7,0)</f>
        <v>30</v>
      </c>
      <c r="K88" s="84" t="str">
        <f>VLOOKUP($D88,GICS!$A$2:$H$159,8,0)</f>
        <v>Consumer Staples</v>
      </c>
    </row>
    <row r="89" spans="1:11" x14ac:dyDescent="0.3">
      <c r="A89" s="84" t="s">
        <v>78</v>
      </c>
      <c r="B89" s="85">
        <v>11.04</v>
      </c>
      <c r="C89" s="84" t="s">
        <v>1018</v>
      </c>
      <c r="D89" s="84">
        <v>30201020</v>
      </c>
      <c r="E89" s="84" t="str">
        <f>VLOOKUP($D89,GICS!$A$2:$H$159,2,0)</f>
        <v xml:space="preserve">Distillers &amp; Vintners </v>
      </c>
      <c r="F89" s="84">
        <f>VLOOKUP($D89,GICS!$A$2:$H$159,3,0)</f>
        <v>302010</v>
      </c>
      <c r="G89" s="84" t="str">
        <f>VLOOKUP($D89,GICS!$A$2:$H$159,4,0)</f>
        <v xml:space="preserve">Beverages </v>
      </c>
      <c r="H89" s="84">
        <f>VLOOKUP($D89,GICS!$A$2:$H$159,5,0)</f>
        <v>3020</v>
      </c>
      <c r="I89" s="84" t="str">
        <f>VLOOKUP($D89,GICS!$A$2:$H$159,6,0)</f>
        <v>Food, Beverage &amp; Tobacco</v>
      </c>
      <c r="J89" s="84">
        <f>VLOOKUP($D89,GICS!$A$2:$H$159,7,0)</f>
        <v>30</v>
      </c>
      <c r="K89" s="84" t="str">
        <f>VLOOKUP($D89,GICS!$A$2:$H$159,8,0)</f>
        <v>Consumer Staples</v>
      </c>
    </row>
    <row r="90" spans="1:11" x14ac:dyDescent="0.3">
      <c r="A90" s="84" t="s">
        <v>78</v>
      </c>
      <c r="B90" s="85">
        <v>11.05</v>
      </c>
      <c r="C90" s="84" t="s">
        <v>1019</v>
      </c>
      <c r="D90" s="84">
        <v>30201010</v>
      </c>
      <c r="E90" s="84" t="str">
        <f>VLOOKUP($D90,GICS!$A$2:$H$159,2,0)</f>
        <v>Brewers</v>
      </c>
      <c r="F90" s="84">
        <f>VLOOKUP($D90,GICS!$A$2:$H$159,3,0)</f>
        <v>302010</v>
      </c>
      <c r="G90" s="84" t="str">
        <f>VLOOKUP($D90,GICS!$A$2:$H$159,4,0)</f>
        <v xml:space="preserve">Beverages </v>
      </c>
      <c r="H90" s="84">
        <f>VLOOKUP($D90,GICS!$A$2:$H$159,5,0)</f>
        <v>3020</v>
      </c>
      <c r="I90" s="84" t="str">
        <f>VLOOKUP($D90,GICS!$A$2:$H$159,6,0)</f>
        <v>Food, Beverage &amp; Tobacco</v>
      </c>
      <c r="J90" s="84">
        <f>VLOOKUP($D90,GICS!$A$2:$H$159,7,0)</f>
        <v>30</v>
      </c>
      <c r="K90" s="84" t="str">
        <f>VLOOKUP($D90,GICS!$A$2:$H$159,8,0)</f>
        <v>Consumer Staples</v>
      </c>
    </row>
    <row r="91" spans="1:11" x14ac:dyDescent="0.3">
      <c r="A91" s="84" t="s">
        <v>78</v>
      </c>
      <c r="B91" s="85">
        <v>11.06</v>
      </c>
      <c r="C91" s="84" t="s">
        <v>1021</v>
      </c>
      <c r="D91" s="84">
        <v>30201010</v>
      </c>
      <c r="E91" s="84" t="str">
        <f>VLOOKUP($D91,GICS!$A$2:$H$159,2,0)</f>
        <v>Brewers</v>
      </c>
      <c r="F91" s="84">
        <f>VLOOKUP($D91,GICS!$A$2:$H$159,3,0)</f>
        <v>302010</v>
      </c>
      <c r="G91" s="84" t="str">
        <f>VLOOKUP($D91,GICS!$A$2:$H$159,4,0)</f>
        <v xml:space="preserve">Beverages </v>
      </c>
      <c r="H91" s="84">
        <f>VLOOKUP($D91,GICS!$A$2:$H$159,5,0)</f>
        <v>3020</v>
      </c>
      <c r="I91" s="84" t="str">
        <f>VLOOKUP($D91,GICS!$A$2:$H$159,6,0)</f>
        <v>Food, Beverage &amp; Tobacco</v>
      </c>
      <c r="J91" s="84">
        <f>VLOOKUP($D91,GICS!$A$2:$H$159,7,0)</f>
        <v>30</v>
      </c>
      <c r="K91" s="84" t="str">
        <f>VLOOKUP($D91,GICS!$A$2:$H$159,8,0)</f>
        <v>Consumer Staples</v>
      </c>
    </row>
    <row r="92" spans="1:11" x14ac:dyDescent="0.3">
      <c r="A92" s="84" t="s">
        <v>78</v>
      </c>
      <c r="B92" s="85">
        <v>11.07</v>
      </c>
      <c r="C92" s="84" t="s">
        <v>1022</v>
      </c>
      <c r="D92" s="84">
        <v>30201030</v>
      </c>
      <c r="E92" s="84" t="str">
        <f>VLOOKUP($D92,GICS!$A$2:$H$159,2,0)</f>
        <v xml:space="preserve">Soft Drinks </v>
      </c>
      <c r="F92" s="84">
        <f>VLOOKUP($D92,GICS!$A$2:$H$159,3,0)</f>
        <v>302010</v>
      </c>
      <c r="G92" s="84" t="str">
        <f>VLOOKUP($D92,GICS!$A$2:$H$159,4,0)</f>
        <v xml:space="preserve">Beverages </v>
      </c>
      <c r="H92" s="84">
        <f>VLOOKUP($D92,GICS!$A$2:$H$159,5,0)</f>
        <v>3020</v>
      </c>
      <c r="I92" s="84" t="str">
        <f>VLOOKUP($D92,GICS!$A$2:$H$159,6,0)</f>
        <v>Food, Beverage &amp; Tobacco</v>
      </c>
      <c r="J92" s="84">
        <f>VLOOKUP($D92,GICS!$A$2:$H$159,7,0)</f>
        <v>30</v>
      </c>
      <c r="K92" s="84" t="str">
        <f>VLOOKUP($D92,GICS!$A$2:$H$159,8,0)</f>
        <v>Consumer Staples</v>
      </c>
    </row>
    <row r="93" spans="1:11" x14ac:dyDescent="0.3">
      <c r="A93" s="84" t="s">
        <v>78</v>
      </c>
      <c r="B93" s="85">
        <v>12</v>
      </c>
      <c r="C93" s="84" t="s">
        <v>1023</v>
      </c>
      <c r="D93" s="84">
        <v>30203010</v>
      </c>
      <c r="E93" s="84" t="str">
        <f>VLOOKUP($D93,GICS!$A$2:$H$159,2,0)</f>
        <v>Tobacco</v>
      </c>
      <c r="F93" s="84">
        <f>VLOOKUP($D93,GICS!$A$2:$H$159,3,0)</f>
        <v>302030</v>
      </c>
      <c r="G93" s="84" t="str">
        <f>VLOOKUP($D93,GICS!$A$2:$H$159,4,0)</f>
        <v xml:space="preserve">Tobacco </v>
      </c>
      <c r="H93" s="84">
        <f>VLOOKUP($D93,GICS!$A$2:$H$159,5,0)</f>
        <v>3020</v>
      </c>
      <c r="I93" s="84" t="str">
        <f>VLOOKUP($D93,GICS!$A$2:$H$159,6,0)</f>
        <v>Food, Beverage &amp; Tobacco</v>
      </c>
      <c r="J93" s="84">
        <f>VLOOKUP($D93,GICS!$A$2:$H$159,7,0)</f>
        <v>30</v>
      </c>
      <c r="K93" s="84" t="str">
        <f>VLOOKUP($D93,GICS!$A$2:$H$159,8,0)</f>
        <v>Consumer Staples</v>
      </c>
    </row>
    <row r="94" spans="1:11" x14ac:dyDescent="0.3">
      <c r="A94" s="84" t="s">
        <v>78</v>
      </c>
      <c r="B94" s="85">
        <v>13.1</v>
      </c>
      <c r="C94" s="84" t="s">
        <v>1025</v>
      </c>
      <c r="D94" s="84">
        <v>25203030</v>
      </c>
      <c r="E94" s="84" t="str">
        <f>VLOOKUP($D94,GICS!$A$2:$H$159,2,0)</f>
        <v>Textiles</v>
      </c>
      <c r="F94" s="84">
        <f>VLOOKUP($D94,GICS!$A$2:$H$159,3,0)</f>
        <v>252030</v>
      </c>
      <c r="G94" s="84" t="str">
        <f>VLOOKUP($D94,GICS!$A$2:$H$159,4,0)</f>
        <v xml:space="preserve">Textiles, Apparel &amp; Luxury Goods </v>
      </c>
      <c r="H94" s="84">
        <f>VLOOKUP($D94,GICS!$A$2:$H$159,5,0)</f>
        <v>2520</v>
      </c>
      <c r="I94" s="84" t="str">
        <f>VLOOKUP($D94,GICS!$A$2:$H$159,6,0)</f>
        <v>Consumer Durables &amp; Apparel</v>
      </c>
      <c r="J94" s="84">
        <f>VLOOKUP($D94,GICS!$A$2:$H$159,7,0)</f>
        <v>25</v>
      </c>
      <c r="K94" s="84" t="str">
        <f>VLOOKUP($D94,GICS!$A$2:$H$159,8,0)</f>
        <v>Consumer Discretionary</v>
      </c>
    </row>
    <row r="95" spans="1:11" x14ac:dyDescent="0.3">
      <c r="A95" s="84" t="s">
        <v>78</v>
      </c>
      <c r="B95" s="85">
        <v>13.2</v>
      </c>
      <c r="C95" s="84" t="s">
        <v>1027</v>
      </c>
      <c r="D95" s="84">
        <v>25203030</v>
      </c>
      <c r="E95" s="84" t="str">
        <f>VLOOKUP($D95,GICS!$A$2:$H$159,2,0)</f>
        <v>Textiles</v>
      </c>
      <c r="F95" s="84">
        <f>VLOOKUP($D95,GICS!$A$2:$H$159,3,0)</f>
        <v>252030</v>
      </c>
      <c r="G95" s="84" t="str">
        <f>VLOOKUP($D95,GICS!$A$2:$H$159,4,0)</f>
        <v xml:space="preserve">Textiles, Apparel &amp; Luxury Goods </v>
      </c>
      <c r="H95" s="84">
        <f>VLOOKUP($D95,GICS!$A$2:$H$159,5,0)</f>
        <v>2520</v>
      </c>
      <c r="I95" s="84" t="str">
        <f>VLOOKUP($D95,GICS!$A$2:$H$159,6,0)</f>
        <v>Consumer Durables &amp; Apparel</v>
      </c>
      <c r="J95" s="84">
        <f>VLOOKUP($D95,GICS!$A$2:$H$159,7,0)</f>
        <v>25</v>
      </c>
      <c r="K95" s="84" t="str">
        <f>VLOOKUP($D95,GICS!$A$2:$H$159,8,0)</f>
        <v>Consumer Discretionary</v>
      </c>
    </row>
    <row r="96" spans="1:11" x14ac:dyDescent="0.3">
      <c r="A96" s="84" t="s">
        <v>78</v>
      </c>
      <c r="B96" s="85">
        <v>13.3</v>
      </c>
      <c r="C96" s="84" t="s">
        <v>1028</v>
      </c>
      <c r="D96" s="84">
        <v>25203030</v>
      </c>
      <c r="E96" s="84" t="str">
        <f>VLOOKUP($D96,GICS!$A$2:$H$159,2,0)</f>
        <v>Textiles</v>
      </c>
      <c r="F96" s="84">
        <f>VLOOKUP($D96,GICS!$A$2:$H$159,3,0)</f>
        <v>252030</v>
      </c>
      <c r="G96" s="84" t="str">
        <f>VLOOKUP($D96,GICS!$A$2:$H$159,4,0)</f>
        <v xml:space="preserve">Textiles, Apparel &amp; Luxury Goods </v>
      </c>
      <c r="H96" s="84">
        <f>VLOOKUP($D96,GICS!$A$2:$H$159,5,0)</f>
        <v>2520</v>
      </c>
      <c r="I96" s="84" t="str">
        <f>VLOOKUP($D96,GICS!$A$2:$H$159,6,0)</f>
        <v>Consumer Durables &amp; Apparel</v>
      </c>
      <c r="J96" s="84">
        <f>VLOOKUP($D96,GICS!$A$2:$H$159,7,0)</f>
        <v>25</v>
      </c>
      <c r="K96" s="84" t="str">
        <f>VLOOKUP($D96,GICS!$A$2:$H$159,8,0)</f>
        <v>Consumer Discretionary</v>
      </c>
    </row>
    <row r="97" spans="1:11" x14ac:dyDescent="0.3">
      <c r="A97" s="84" t="s">
        <v>78</v>
      </c>
      <c r="B97" s="85">
        <v>13.91</v>
      </c>
      <c r="C97" s="84" t="s">
        <v>1029</v>
      </c>
      <c r="D97" s="84">
        <v>25203030</v>
      </c>
      <c r="E97" s="84" t="str">
        <f>VLOOKUP($D97,GICS!$A$2:$H$159,2,0)</f>
        <v>Textiles</v>
      </c>
      <c r="F97" s="84">
        <f>VLOOKUP($D97,GICS!$A$2:$H$159,3,0)</f>
        <v>252030</v>
      </c>
      <c r="G97" s="84" t="str">
        <f>VLOOKUP($D97,GICS!$A$2:$H$159,4,0)</f>
        <v xml:space="preserve">Textiles, Apparel &amp; Luxury Goods </v>
      </c>
      <c r="H97" s="84">
        <f>VLOOKUP($D97,GICS!$A$2:$H$159,5,0)</f>
        <v>2520</v>
      </c>
      <c r="I97" s="84" t="str">
        <f>VLOOKUP($D97,GICS!$A$2:$H$159,6,0)</f>
        <v>Consumer Durables &amp; Apparel</v>
      </c>
      <c r="J97" s="84">
        <f>VLOOKUP($D97,GICS!$A$2:$H$159,7,0)</f>
        <v>25</v>
      </c>
      <c r="K97" s="84" t="str">
        <f>VLOOKUP($D97,GICS!$A$2:$H$159,8,0)</f>
        <v>Consumer Discretionary</v>
      </c>
    </row>
    <row r="98" spans="1:11" x14ac:dyDescent="0.3">
      <c r="A98" s="84" t="s">
        <v>78</v>
      </c>
      <c r="B98" s="85">
        <v>13.92</v>
      </c>
      <c r="C98" s="84" t="s">
        <v>1030</v>
      </c>
      <c r="D98" s="84">
        <v>25201020</v>
      </c>
      <c r="E98" s="84" t="str">
        <f>VLOOKUP($D98,GICS!$A$2:$H$159,2,0)</f>
        <v xml:space="preserve">Home Furnishings </v>
      </c>
      <c r="F98" s="84">
        <f>VLOOKUP($D98,GICS!$A$2:$H$159,3,0)</f>
        <v>252010</v>
      </c>
      <c r="G98" s="84" t="str">
        <f>VLOOKUP($D98,GICS!$A$2:$H$159,4,0)</f>
        <v xml:space="preserve">Household Durables </v>
      </c>
      <c r="H98" s="84">
        <f>VLOOKUP($D98,GICS!$A$2:$H$159,5,0)</f>
        <v>2520</v>
      </c>
      <c r="I98" s="84" t="str">
        <f>VLOOKUP($D98,GICS!$A$2:$H$159,6,0)</f>
        <v>Consumer Durables &amp; Apparel</v>
      </c>
      <c r="J98" s="84">
        <f>VLOOKUP($D98,GICS!$A$2:$H$159,7,0)</f>
        <v>25</v>
      </c>
      <c r="K98" s="84" t="str">
        <f>VLOOKUP($D98,GICS!$A$2:$H$159,8,0)</f>
        <v>Consumer Discretionary</v>
      </c>
    </row>
    <row r="99" spans="1:11" x14ac:dyDescent="0.3">
      <c r="A99" s="84" t="s">
        <v>78</v>
      </c>
      <c r="B99" s="85">
        <v>13.93</v>
      </c>
      <c r="C99" s="84" t="s">
        <v>1031</v>
      </c>
      <c r="D99" s="84">
        <v>25201020</v>
      </c>
      <c r="E99" s="84" t="str">
        <f>VLOOKUP($D99,GICS!$A$2:$H$159,2,0)</f>
        <v xml:space="preserve">Home Furnishings </v>
      </c>
      <c r="F99" s="84">
        <f>VLOOKUP($D99,GICS!$A$2:$H$159,3,0)</f>
        <v>252010</v>
      </c>
      <c r="G99" s="84" t="str">
        <f>VLOOKUP($D99,GICS!$A$2:$H$159,4,0)</f>
        <v xml:space="preserve">Household Durables </v>
      </c>
      <c r="H99" s="84">
        <f>VLOOKUP($D99,GICS!$A$2:$H$159,5,0)</f>
        <v>2520</v>
      </c>
      <c r="I99" s="84" t="str">
        <f>VLOOKUP($D99,GICS!$A$2:$H$159,6,0)</f>
        <v>Consumer Durables &amp; Apparel</v>
      </c>
      <c r="J99" s="84">
        <f>VLOOKUP($D99,GICS!$A$2:$H$159,7,0)</f>
        <v>25</v>
      </c>
      <c r="K99" s="84" t="str">
        <f>VLOOKUP($D99,GICS!$A$2:$H$159,8,0)</f>
        <v>Consumer Discretionary</v>
      </c>
    </row>
    <row r="100" spans="1:11" x14ac:dyDescent="0.3">
      <c r="A100" s="84" t="s">
        <v>78</v>
      </c>
      <c r="B100" s="85">
        <v>13.94</v>
      </c>
      <c r="C100" s="84" t="s">
        <v>1032</v>
      </c>
      <c r="D100" s="84">
        <v>25203030</v>
      </c>
      <c r="E100" s="84" t="str">
        <f>VLOOKUP($D100,GICS!$A$2:$H$159,2,0)</f>
        <v>Textiles</v>
      </c>
      <c r="F100" s="84">
        <f>VLOOKUP($D100,GICS!$A$2:$H$159,3,0)</f>
        <v>252030</v>
      </c>
      <c r="G100" s="84" t="str">
        <f>VLOOKUP($D100,GICS!$A$2:$H$159,4,0)</f>
        <v xml:space="preserve">Textiles, Apparel &amp; Luxury Goods </v>
      </c>
      <c r="H100" s="84">
        <f>VLOOKUP($D100,GICS!$A$2:$H$159,5,0)</f>
        <v>2520</v>
      </c>
      <c r="I100" s="84" t="str">
        <f>VLOOKUP($D100,GICS!$A$2:$H$159,6,0)</f>
        <v>Consumer Durables &amp; Apparel</v>
      </c>
      <c r="J100" s="84">
        <f>VLOOKUP($D100,GICS!$A$2:$H$159,7,0)</f>
        <v>25</v>
      </c>
      <c r="K100" s="84" t="str">
        <f>VLOOKUP($D100,GICS!$A$2:$H$159,8,0)</f>
        <v>Consumer Discretionary</v>
      </c>
    </row>
    <row r="101" spans="1:11" x14ac:dyDescent="0.3">
      <c r="A101" s="84" t="s">
        <v>78</v>
      </c>
      <c r="B101" s="85">
        <v>13.95</v>
      </c>
      <c r="C101" s="84" t="s">
        <v>1033</v>
      </c>
      <c r="D101" s="84">
        <v>25203030</v>
      </c>
      <c r="E101" s="84" t="str">
        <f>VLOOKUP($D101,GICS!$A$2:$H$159,2,0)</f>
        <v>Textiles</v>
      </c>
      <c r="F101" s="84">
        <f>VLOOKUP($D101,GICS!$A$2:$H$159,3,0)</f>
        <v>252030</v>
      </c>
      <c r="G101" s="84" t="str">
        <f>VLOOKUP($D101,GICS!$A$2:$H$159,4,0)</f>
        <v xml:space="preserve">Textiles, Apparel &amp; Luxury Goods </v>
      </c>
      <c r="H101" s="84">
        <f>VLOOKUP($D101,GICS!$A$2:$H$159,5,0)</f>
        <v>2520</v>
      </c>
      <c r="I101" s="84" t="str">
        <f>VLOOKUP($D101,GICS!$A$2:$H$159,6,0)</f>
        <v>Consumer Durables &amp; Apparel</v>
      </c>
      <c r="J101" s="84">
        <f>VLOOKUP($D101,GICS!$A$2:$H$159,7,0)</f>
        <v>25</v>
      </c>
      <c r="K101" s="84" t="str">
        <f>VLOOKUP($D101,GICS!$A$2:$H$159,8,0)</f>
        <v>Consumer Discretionary</v>
      </c>
    </row>
    <row r="102" spans="1:11" x14ac:dyDescent="0.3">
      <c r="A102" s="84" t="s">
        <v>78</v>
      </c>
      <c r="B102" s="85">
        <v>13.96</v>
      </c>
      <c r="C102" s="84" t="s">
        <v>1034</v>
      </c>
      <c r="D102" s="84">
        <v>25203030</v>
      </c>
      <c r="E102" s="84" t="str">
        <f>VLOOKUP($D102,GICS!$A$2:$H$159,2,0)</f>
        <v>Textiles</v>
      </c>
      <c r="F102" s="84">
        <f>VLOOKUP($D102,GICS!$A$2:$H$159,3,0)</f>
        <v>252030</v>
      </c>
      <c r="G102" s="84" t="str">
        <f>VLOOKUP($D102,GICS!$A$2:$H$159,4,0)</f>
        <v xml:space="preserve">Textiles, Apparel &amp; Luxury Goods </v>
      </c>
      <c r="H102" s="84">
        <f>VLOOKUP($D102,GICS!$A$2:$H$159,5,0)</f>
        <v>2520</v>
      </c>
      <c r="I102" s="84" t="str">
        <f>VLOOKUP($D102,GICS!$A$2:$H$159,6,0)</f>
        <v>Consumer Durables &amp; Apparel</v>
      </c>
      <c r="J102" s="84">
        <f>VLOOKUP($D102,GICS!$A$2:$H$159,7,0)</f>
        <v>25</v>
      </c>
      <c r="K102" s="84" t="str">
        <f>VLOOKUP($D102,GICS!$A$2:$H$159,8,0)</f>
        <v>Consumer Discretionary</v>
      </c>
    </row>
    <row r="103" spans="1:11" x14ac:dyDescent="0.3">
      <c r="A103" s="84" t="s">
        <v>78</v>
      </c>
      <c r="B103" s="85">
        <v>13.99</v>
      </c>
      <c r="C103" s="84" t="s">
        <v>1035</v>
      </c>
      <c r="D103" s="84">
        <v>25203030</v>
      </c>
      <c r="E103" s="84" t="str">
        <f>VLOOKUP($D103,GICS!$A$2:$H$159,2,0)</f>
        <v>Textiles</v>
      </c>
      <c r="F103" s="84">
        <f>VLOOKUP($D103,GICS!$A$2:$H$159,3,0)</f>
        <v>252030</v>
      </c>
      <c r="G103" s="84" t="str">
        <f>VLOOKUP($D103,GICS!$A$2:$H$159,4,0)</f>
        <v xml:space="preserve">Textiles, Apparel &amp; Luxury Goods </v>
      </c>
      <c r="H103" s="84">
        <f>VLOOKUP($D103,GICS!$A$2:$H$159,5,0)</f>
        <v>2520</v>
      </c>
      <c r="I103" s="84" t="str">
        <f>VLOOKUP($D103,GICS!$A$2:$H$159,6,0)</f>
        <v>Consumer Durables &amp; Apparel</v>
      </c>
      <c r="J103" s="84">
        <f>VLOOKUP($D103,GICS!$A$2:$H$159,7,0)</f>
        <v>25</v>
      </c>
      <c r="K103" s="84" t="str">
        <f>VLOOKUP($D103,GICS!$A$2:$H$159,8,0)</f>
        <v>Consumer Discretionary</v>
      </c>
    </row>
    <row r="104" spans="1:11" x14ac:dyDescent="0.3">
      <c r="A104" s="84" t="s">
        <v>78</v>
      </c>
      <c r="B104" s="85">
        <v>14.11</v>
      </c>
      <c r="C104" s="84" t="s">
        <v>1036</v>
      </c>
      <c r="D104" s="84">
        <v>25203010</v>
      </c>
      <c r="E104" s="84" t="str">
        <f>VLOOKUP($D104,GICS!$A$2:$H$159,2,0)</f>
        <v>Apparel, Accessories &amp; Luxury Goods</v>
      </c>
      <c r="F104" s="84">
        <f>VLOOKUP($D104,GICS!$A$2:$H$159,3,0)</f>
        <v>252030</v>
      </c>
      <c r="G104" s="84" t="str">
        <f>VLOOKUP($D104,GICS!$A$2:$H$159,4,0)</f>
        <v xml:space="preserve">Textiles, Apparel &amp; Luxury Goods </v>
      </c>
      <c r="H104" s="84">
        <f>VLOOKUP($D104,GICS!$A$2:$H$159,5,0)</f>
        <v>2520</v>
      </c>
      <c r="I104" s="84" t="str">
        <f>VLOOKUP($D104,GICS!$A$2:$H$159,6,0)</f>
        <v>Consumer Durables &amp; Apparel</v>
      </c>
      <c r="J104" s="84">
        <f>VLOOKUP($D104,GICS!$A$2:$H$159,7,0)</f>
        <v>25</v>
      </c>
      <c r="K104" s="84" t="str">
        <f>VLOOKUP($D104,GICS!$A$2:$H$159,8,0)</f>
        <v>Consumer Discretionary</v>
      </c>
    </row>
    <row r="105" spans="1:11" x14ac:dyDescent="0.3">
      <c r="A105" s="84" t="s">
        <v>78</v>
      </c>
      <c r="B105" s="85">
        <v>14.12</v>
      </c>
      <c r="C105" s="84" t="s">
        <v>1038</v>
      </c>
      <c r="D105" s="84">
        <v>25203010</v>
      </c>
      <c r="E105" s="84" t="str">
        <f>VLOOKUP($D105,GICS!$A$2:$H$159,2,0)</f>
        <v>Apparel, Accessories &amp; Luxury Goods</v>
      </c>
      <c r="F105" s="84">
        <f>VLOOKUP($D105,GICS!$A$2:$H$159,3,0)</f>
        <v>252030</v>
      </c>
      <c r="G105" s="84" t="str">
        <f>VLOOKUP($D105,GICS!$A$2:$H$159,4,0)</f>
        <v xml:space="preserve">Textiles, Apparel &amp; Luxury Goods </v>
      </c>
      <c r="H105" s="84">
        <f>VLOOKUP($D105,GICS!$A$2:$H$159,5,0)</f>
        <v>2520</v>
      </c>
      <c r="I105" s="84" t="str">
        <f>VLOOKUP($D105,GICS!$A$2:$H$159,6,0)</f>
        <v>Consumer Durables &amp; Apparel</v>
      </c>
      <c r="J105" s="84">
        <f>VLOOKUP($D105,GICS!$A$2:$H$159,7,0)</f>
        <v>25</v>
      </c>
      <c r="K105" s="84" t="str">
        <f>VLOOKUP($D105,GICS!$A$2:$H$159,8,0)</f>
        <v>Consumer Discretionary</v>
      </c>
    </row>
    <row r="106" spans="1:11" x14ac:dyDescent="0.3">
      <c r="A106" s="84" t="s">
        <v>78</v>
      </c>
      <c r="B106" s="85">
        <v>14.13</v>
      </c>
      <c r="C106" s="84" t="s">
        <v>1039</v>
      </c>
      <c r="D106" s="84">
        <v>25203010</v>
      </c>
      <c r="E106" s="84" t="str">
        <f>VLOOKUP($D106,GICS!$A$2:$H$159,2,0)</f>
        <v>Apparel, Accessories &amp; Luxury Goods</v>
      </c>
      <c r="F106" s="84">
        <f>VLOOKUP($D106,GICS!$A$2:$H$159,3,0)</f>
        <v>252030</v>
      </c>
      <c r="G106" s="84" t="str">
        <f>VLOOKUP($D106,GICS!$A$2:$H$159,4,0)</f>
        <v xml:space="preserve">Textiles, Apparel &amp; Luxury Goods </v>
      </c>
      <c r="H106" s="84">
        <f>VLOOKUP($D106,GICS!$A$2:$H$159,5,0)</f>
        <v>2520</v>
      </c>
      <c r="I106" s="84" t="str">
        <f>VLOOKUP($D106,GICS!$A$2:$H$159,6,0)</f>
        <v>Consumer Durables &amp; Apparel</v>
      </c>
      <c r="J106" s="84">
        <f>VLOOKUP($D106,GICS!$A$2:$H$159,7,0)</f>
        <v>25</v>
      </c>
      <c r="K106" s="84" t="str">
        <f>VLOOKUP($D106,GICS!$A$2:$H$159,8,0)</f>
        <v>Consumer Discretionary</v>
      </c>
    </row>
    <row r="107" spans="1:11" x14ac:dyDescent="0.3">
      <c r="A107" s="84" t="s">
        <v>78</v>
      </c>
      <c r="B107" s="85">
        <v>14.14</v>
      </c>
      <c r="C107" s="84" t="s">
        <v>1040</v>
      </c>
      <c r="D107" s="84">
        <v>25203010</v>
      </c>
      <c r="E107" s="84" t="str">
        <f>VLOOKUP($D107,GICS!$A$2:$H$159,2,0)</f>
        <v>Apparel, Accessories &amp; Luxury Goods</v>
      </c>
      <c r="F107" s="84">
        <f>VLOOKUP($D107,GICS!$A$2:$H$159,3,0)</f>
        <v>252030</v>
      </c>
      <c r="G107" s="84" t="str">
        <f>VLOOKUP($D107,GICS!$A$2:$H$159,4,0)</f>
        <v xml:space="preserve">Textiles, Apparel &amp; Luxury Goods </v>
      </c>
      <c r="H107" s="84">
        <f>VLOOKUP($D107,GICS!$A$2:$H$159,5,0)</f>
        <v>2520</v>
      </c>
      <c r="I107" s="84" t="str">
        <f>VLOOKUP($D107,GICS!$A$2:$H$159,6,0)</f>
        <v>Consumer Durables &amp; Apparel</v>
      </c>
      <c r="J107" s="84">
        <f>VLOOKUP($D107,GICS!$A$2:$H$159,7,0)</f>
        <v>25</v>
      </c>
      <c r="K107" s="84" t="str">
        <f>VLOOKUP($D107,GICS!$A$2:$H$159,8,0)</f>
        <v>Consumer Discretionary</v>
      </c>
    </row>
    <row r="108" spans="1:11" x14ac:dyDescent="0.3">
      <c r="A108" s="84" t="s">
        <v>78</v>
      </c>
      <c r="B108" s="85">
        <v>14.19</v>
      </c>
      <c r="C108" s="84" t="s">
        <v>1041</v>
      </c>
      <c r="D108" s="84">
        <v>25203010</v>
      </c>
      <c r="E108" s="84" t="str">
        <f>VLOOKUP($D108,GICS!$A$2:$H$159,2,0)</f>
        <v>Apparel, Accessories &amp; Luxury Goods</v>
      </c>
      <c r="F108" s="84">
        <f>VLOOKUP($D108,GICS!$A$2:$H$159,3,0)</f>
        <v>252030</v>
      </c>
      <c r="G108" s="84" t="str">
        <f>VLOOKUP($D108,GICS!$A$2:$H$159,4,0)</f>
        <v xml:space="preserve">Textiles, Apparel &amp; Luxury Goods </v>
      </c>
      <c r="H108" s="84">
        <f>VLOOKUP($D108,GICS!$A$2:$H$159,5,0)</f>
        <v>2520</v>
      </c>
      <c r="I108" s="84" t="str">
        <f>VLOOKUP($D108,GICS!$A$2:$H$159,6,0)</f>
        <v>Consumer Durables &amp; Apparel</v>
      </c>
      <c r="J108" s="84">
        <f>VLOOKUP($D108,GICS!$A$2:$H$159,7,0)</f>
        <v>25</v>
      </c>
      <c r="K108" s="84" t="str">
        <f>VLOOKUP($D108,GICS!$A$2:$H$159,8,0)</f>
        <v>Consumer Discretionary</v>
      </c>
    </row>
    <row r="109" spans="1:11" x14ac:dyDescent="0.3">
      <c r="A109" s="84" t="s">
        <v>78</v>
      </c>
      <c r="B109" s="85">
        <v>14.2</v>
      </c>
      <c r="C109" s="84" t="s">
        <v>1042</v>
      </c>
      <c r="D109" s="84">
        <v>25203010</v>
      </c>
      <c r="E109" s="84" t="str">
        <f>VLOOKUP($D109,GICS!$A$2:$H$159,2,0)</f>
        <v>Apparel, Accessories &amp; Luxury Goods</v>
      </c>
      <c r="F109" s="84">
        <f>VLOOKUP($D109,GICS!$A$2:$H$159,3,0)</f>
        <v>252030</v>
      </c>
      <c r="G109" s="84" t="str">
        <f>VLOOKUP($D109,GICS!$A$2:$H$159,4,0)</f>
        <v xml:space="preserve">Textiles, Apparel &amp; Luxury Goods </v>
      </c>
      <c r="H109" s="84">
        <f>VLOOKUP($D109,GICS!$A$2:$H$159,5,0)</f>
        <v>2520</v>
      </c>
      <c r="I109" s="84" t="str">
        <f>VLOOKUP($D109,GICS!$A$2:$H$159,6,0)</f>
        <v>Consumer Durables &amp; Apparel</v>
      </c>
      <c r="J109" s="84">
        <f>VLOOKUP($D109,GICS!$A$2:$H$159,7,0)</f>
        <v>25</v>
      </c>
      <c r="K109" s="84" t="str">
        <f>VLOOKUP($D109,GICS!$A$2:$H$159,8,0)</f>
        <v>Consumer Discretionary</v>
      </c>
    </row>
    <row r="110" spans="1:11" x14ac:dyDescent="0.3">
      <c r="A110" s="84" t="s">
        <v>78</v>
      </c>
      <c r="B110" s="85">
        <v>14.31</v>
      </c>
      <c r="C110" s="84" t="s">
        <v>1043</v>
      </c>
      <c r="D110" s="84">
        <v>25203010</v>
      </c>
      <c r="E110" s="84" t="str">
        <f>VLOOKUP($D110,GICS!$A$2:$H$159,2,0)</f>
        <v>Apparel, Accessories &amp; Luxury Goods</v>
      </c>
      <c r="F110" s="84">
        <f>VLOOKUP($D110,GICS!$A$2:$H$159,3,0)</f>
        <v>252030</v>
      </c>
      <c r="G110" s="84" t="str">
        <f>VLOOKUP($D110,GICS!$A$2:$H$159,4,0)</f>
        <v xml:space="preserve">Textiles, Apparel &amp; Luxury Goods </v>
      </c>
      <c r="H110" s="84">
        <f>VLOOKUP($D110,GICS!$A$2:$H$159,5,0)</f>
        <v>2520</v>
      </c>
      <c r="I110" s="84" t="str">
        <f>VLOOKUP($D110,GICS!$A$2:$H$159,6,0)</f>
        <v>Consumer Durables &amp; Apparel</v>
      </c>
      <c r="J110" s="84">
        <f>VLOOKUP($D110,GICS!$A$2:$H$159,7,0)</f>
        <v>25</v>
      </c>
      <c r="K110" s="84" t="str">
        <f>VLOOKUP($D110,GICS!$A$2:$H$159,8,0)</f>
        <v>Consumer Discretionary</v>
      </c>
    </row>
    <row r="111" spans="1:11" x14ac:dyDescent="0.3">
      <c r="A111" s="84" t="s">
        <v>78</v>
      </c>
      <c r="B111" s="85">
        <v>14.39</v>
      </c>
      <c r="C111" s="84" t="s">
        <v>1044</v>
      </c>
      <c r="D111" s="84">
        <v>25203010</v>
      </c>
      <c r="E111" s="84" t="str">
        <f>VLOOKUP($D111,GICS!$A$2:$H$159,2,0)</f>
        <v>Apparel, Accessories &amp; Luxury Goods</v>
      </c>
      <c r="F111" s="84">
        <f>VLOOKUP($D111,GICS!$A$2:$H$159,3,0)</f>
        <v>252030</v>
      </c>
      <c r="G111" s="84" t="str">
        <f>VLOOKUP($D111,GICS!$A$2:$H$159,4,0)</f>
        <v xml:space="preserve">Textiles, Apparel &amp; Luxury Goods </v>
      </c>
      <c r="H111" s="84">
        <f>VLOOKUP($D111,GICS!$A$2:$H$159,5,0)</f>
        <v>2520</v>
      </c>
      <c r="I111" s="84" t="str">
        <f>VLOOKUP($D111,GICS!$A$2:$H$159,6,0)</f>
        <v>Consumer Durables &amp; Apparel</v>
      </c>
      <c r="J111" s="84">
        <f>VLOOKUP($D111,GICS!$A$2:$H$159,7,0)</f>
        <v>25</v>
      </c>
      <c r="K111" s="84" t="str">
        <f>VLOOKUP($D111,GICS!$A$2:$H$159,8,0)</f>
        <v>Consumer Discretionary</v>
      </c>
    </row>
    <row r="112" spans="1:11" x14ac:dyDescent="0.3">
      <c r="A112" s="84" t="s">
        <v>78</v>
      </c>
      <c r="B112" s="85">
        <v>15.11</v>
      </c>
      <c r="C112" s="84" t="s">
        <v>1045</v>
      </c>
      <c r="D112" s="84">
        <v>25203030</v>
      </c>
      <c r="E112" s="84" t="str">
        <f>VLOOKUP($D112,GICS!$A$2:$H$159,2,0)</f>
        <v>Textiles</v>
      </c>
      <c r="F112" s="84">
        <f>VLOOKUP($D112,GICS!$A$2:$H$159,3,0)</f>
        <v>252030</v>
      </c>
      <c r="G112" s="84" t="str">
        <f>VLOOKUP($D112,GICS!$A$2:$H$159,4,0)</f>
        <v xml:space="preserve">Textiles, Apparel &amp; Luxury Goods </v>
      </c>
      <c r="H112" s="84">
        <f>VLOOKUP($D112,GICS!$A$2:$H$159,5,0)</f>
        <v>2520</v>
      </c>
      <c r="I112" s="84" t="str">
        <f>VLOOKUP($D112,GICS!$A$2:$H$159,6,0)</f>
        <v>Consumer Durables &amp; Apparel</v>
      </c>
      <c r="J112" s="84">
        <f>VLOOKUP($D112,GICS!$A$2:$H$159,7,0)</f>
        <v>25</v>
      </c>
      <c r="K112" s="84" t="str">
        <f>VLOOKUP($D112,GICS!$A$2:$H$159,8,0)</f>
        <v>Consumer Discretionary</v>
      </c>
    </row>
    <row r="113" spans="1:11" x14ac:dyDescent="0.3">
      <c r="A113" s="84" t="s">
        <v>78</v>
      </c>
      <c r="B113" s="85">
        <v>15.12</v>
      </c>
      <c r="C113" s="84" t="s">
        <v>1046</v>
      </c>
      <c r="D113" s="84">
        <v>25203010</v>
      </c>
      <c r="E113" s="84" t="str">
        <f>VLOOKUP($D113,GICS!$A$2:$H$159,2,0)</f>
        <v>Apparel, Accessories &amp; Luxury Goods</v>
      </c>
      <c r="F113" s="84">
        <f>VLOOKUP($D113,GICS!$A$2:$H$159,3,0)</f>
        <v>252030</v>
      </c>
      <c r="G113" s="84" t="str">
        <f>VLOOKUP($D113,GICS!$A$2:$H$159,4,0)</f>
        <v xml:space="preserve">Textiles, Apparel &amp; Luxury Goods </v>
      </c>
      <c r="H113" s="84">
        <f>VLOOKUP($D113,GICS!$A$2:$H$159,5,0)</f>
        <v>2520</v>
      </c>
      <c r="I113" s="84" t="str">
        <f>VLOOKUP($D113,GICS!$A$2:$H$159,6,0)</f>
        <v>Consumer Durables &amp; Apparel</v>
      </c>
      <c r="J113" s="84">
        <f>VLOOKUP($D113,GICS!$A$2:$H$159,7,0)</f>
        <v>25</v>
      </c>
      <c r="K113" s="84" t="str">
        <f>VLOOKUP($D113,GICS!$A$2:$H$159,8,0)</f>
        <v>Consumer Discretionary</v>
      </c>
    </row>
    <row r="114" spans="1:11" x14ac:dyDescent="0.3">
      <c r="A114" s="84" t="s">
        <v>78</v>
      </c>
      <c r="B114" s="85">
        <v>15.2</v>
      </c>
      <c r="C114" s="84" t="s">
        <v>1047</v>
      </c>
      <c r="D114" s="84">
        <v>25203020</v>
      </c>
      <c r="E114" s="84" t="str">
        <f>VLOOKUP($D114,GICS!$A$2:$H$159,2,0)</f>
        <v>Footwear</v>
      </c>
      <c r="F114" s="84">
        <f>VLOOKUP($D114,GICS!$A$2:$H$159,3,0)</f>
        <v>252030</v>
      </c>
      <c r="G114" s="84" t="str">
        <f>VLOOKUP($D114,GICS!$A$2:$H$159,4,0)</f>
        <v xml:space="preserve">Textiles, Apparel &amp; Luxury Goods </v>
      </c>
      <c r="H114" s="84">
        <f>VLOOKUP($D114,GICS!$A$2:$H$159,5,0)</f>
        <v>2520</v>
      </c>
      <c r="I114" s="84" t="str">
        <f>VLOOKUP($D114,GICS!$A$2:$H$159,6,0)</f>
        <v>Consumer Durables &amp; Apparel</v>
      </c>
      <c r="J114" s="84">
        <f>VLOOKUP($D114,GICS!$A$2:$H$159,7,0)</f>
        <v>25</v>
      </c>
      <c r="K114" s="84" t="str">
        <f>VLOOKUP($D114,GICS!$A$2:$H$159,8,0)</f>
        <v>Consumer Discretionary</v>
      </c>
    </row>
    <row r="115" spans="1:11" x14ac:dyDescent="0.3">
      <c r="A115" s="84" t="s">
        <v>78</v>
      </c>
      <c r="B115" s="85">
        <v>16.100000000000001</v>
      </c>
      <c r="C115" s="84" t="s">
        <v>1049</v>
      </c>
      <c r="D115" s="84">
        <v>15105010</v>
      </c>
      <c r="E115" s="84" t="str">
        <f>VLOOKUP($D115,GICS!$A$2:$H$159,2,0)</f>
        <v xml:space="preserve">Forest Products </v>
      </c>
      <c r="F115" s="84">
        <f>VLOOKUP($D115,GICS!$A$2:$H$159,3,0)</f>
        <v>151050</v>
      </c>
      <c r="G115" s="84" t="str">
        <f>VLOOKUP($D115,GICS!$A$2:$H$159,4,0)</f>
        <v xml:space="preserve">Paper &amp; Forest Products </v>
      </c>
      <c r="H115" s="84">
        <f>VLOOKUP($D115,GICS!$A$2:$H$159,5,0)</f>
        <v>1510</v>
      </c>
      <c r="I115" s="84" t="str">
        <f>VLOOKUP($D115,GICS!$A$2:$H$159,6,0)</f>
        <v>Materials</v>
      </c>
      <c r="J115" s="84">
        <f>VLOOKUP($D115,GICS!$A$2:$H$159,7,0)</f>
        <v>15</v>
      </c>
      <c r="K115" s="84" t="str">
        <f>VLOOKUP($D115,GICS!$A$2:$H$159,8,0)</f>
        <v>Materials</v>
      </c>
    </row>
    <row r="116" spans="1:11" x14ac:dyDescent="0.3">
      <c r="A116" s="84" t="s">
        <v>78</v>
      </c>
      <c r="B116" s="85">
        <v>16.21</v>
      </c>
      <c r="C116" s="84" t="s">
        <v>1050</v>
      </c>
      <c r="D116" s="84">
        <v>15105010</v>
      </c>
      <c r="E116" s="84" t="str">
        <f>VLOOKUP($D116,GICS!$A$2:$H$159,2,0)</f>
        <v xml:space="preserve">Forest Products </v>
      </c>
      <c r="F116" s="84">
        <f>VLOOKUP($D116,GICS!$A$2:$H$159,3,0)</f>
        <v>151050</v>
      </c>
      <c r="G116" s="84" t="str">
        <f>VLOOKUP($D116,GICS!$A$2:$H$159,4,0)</f>
        <v xml:space="preserve">Paper &amp; Forest Products </v>
      </c>
      <c r="H116" s="84">
        <f>VLOOKUP($D116,GICS!$A$2:$H$159,5,0)</f>
        <v>1510</v>
      </c>
      <c r="I116" s="84" t="str">
        <f>VLOOKUP($D116,GICS!$A$2:$H$159,6,0)</f>
        <v>Materials</v>
      </c>
      <c r="J116" s="84">
        <f>VLOOKUP($D116,GICS!$A$2:$H$159,7,0)</f>
        <v>15</v>
      </c>
      <c r="K116" s="84" t="str">
        <f>VLOOKUP($D116,GICS!$A$2:$H$159,8,0)</f>
        <v>Materials</v>
      </c>
    </row>
    <row r="117" spans="1:11" x14ac:dyDescent="0.3">
      <c r="A117" s="84" t="s">
        <v>78</v>
      </c>
      <c r="B117" s="85">
        <v>16.22</v>
      </c>
      <c r="C117" s="84" t="s">
        <v>1051</v>
      </c>
      <c r="D117" s="84">
        <v>15105010</v>
      </c>
      <c r="E117" s="84" t="str">
        <f>VLOOKUP($D117,GICS!$A$2:$H$159,2,0)</f>
        <v xml:space="preserve">Forest Products </v>
      </c>
      <c r="F117" s="84">
        <f>VLOOKUP($D117,GICS!$A$2:$H$159,3,0)</f>
        <v>151050</v>
      </c>
      <c r="G117" s="84" t="str">
        <f>VLOOKUP($D117,GICS!$A$2:$H$159,4,0)</f>
        <v xml:space="preserve">Paper &amp; Forest Products </v>
      </c>
      <c r="H117" s="84">
        <f>VLOOKUP($D117,GICS!$A$2:$H$159,5,0)</f>
        <v>1510</v>
      </c>
      <c r="I117" s="84" t="str">
        <f>VLOOKUP($D117,GICS!$A$2:$H$159,6,0)</f>
        <v>Materials</v>
      </c>
      <c r="J117" s="84">
        <f>VLOOKUP($D117,GICS!$A$2:$H$159,7,0)</f>
        <v>15</v>
      </c>
      <c r="K117" s="84" t="str">
        <f>VLOOKUP($D117,GICS!$A$2:$H$159,8,0)</f>
        <v>Materials</v>
      </c>
    </row>
    <row r="118" spans="1:11" x14ac:dyDescent="0.3">
      <c r="A118" s="84" t="s">
        <v>78</v>
      </c>
      <c r="B118" s="85">
        <v>16.23</v>
      </c>
      <c r="C118" s="84" t="s">
        <v>1052</v>
      </c>
      <c r="D118" s="84">
        <v>20102010</v>
      </c>
      <c r="E118" s="84" t="str">
        <f>VLOOKUP($D118,GICS!$A$2:$H$159,2,0)</f>
        <v xml:space="preserve">Building Products </v>
      </c>
      <c r="F118" s="84">
        <f>VLOOKUP($D118,GICS!$A$2:$H$159,3,0)</f>
        <v>201020</v>
      </c>
      <c r="G118" s="84" t="str">
        <f>VLOOKUP($D118,GICS!$A$2:$H$159,4,0)</f>
        <v xml:space="preserve">Building Products </v>
      </c>
      <c r="H118" s="84">
        <f>VLOOKUP($D118,GICS!$A$2:$H$159,5,0)</f>
        <v>2010</v>
      </c>
      <c r="I118" s="84" t="str">
        <f>VLOOKUP($D118,GICS!$A$2:$H$159,6,0)</f>
        <v>Capital goods</v>
      </c>
      <c r="J118" s="84">
        <f>VLOOKUP($D118,GICS!$A$2:$H$159,7,0)</f>
        <v>20</v>
      </c>
      <c r="K118" s="84" t="str">
        <f>VLOOKUP($D118,GICS!$A$2:$H$159,8,0)</f>
        <v>Industrials</v>
      </c>
    </row>
    <row r="119" spans="1:11" x14ac:dyDescent="0.3">
      <c r="A119" s="84" t="s">
        <v>78</v>
      </c>
      <c r="B119" s="85">
        <v>16.239999999999998</v>
      </c>
      <c r="C119" s="84" t="s">
        <v>1053</v>
      </c>
      <c r="D119" s="84">
        <v>15103020</v>
      </c>
      <c r="E119" s="84" t="str">
        <f>VLOOKUP($D119,GICS!$A$2:$H$159,2,0)</f>
        <v xml:space="preserve">Paper Packaging </v>
      </c>
      <c r="F119" s="84">
        <f>VLOOKUP($D119,GICS!$A$2:$H$159,3,0)</f>
        <v>151030</v>
      </c>
      <c r="G119" s="84" t="str">
        <f>VLOOKUP($D119,GICS!$A$2:$H$159,4,0)</f>
        <v xml:space="preserve">Containers &amp; Packaging </v>
      </c>
      <c r="H119" s="84">
        <f>VLOOKUP($D119,GICS!$A$2:$H$159,5,0)</f>
        <v>1510</v>
      </c>
      <c r="I119" s="84" t="str">
        <f>VLOOKUP($D119,GICS!$A$2:$H$159,6,0)</f>
        <v>Materials</v>
      </c>
      <c r="J119" s="84">
        <f>VLOOKUP($D119,GICS!$A$2:$H$159,7,0)</f>
        <v>15</v>
      </c>
      <c r="K119" s="84" t="str">
        <f>VLOOKUP($D119,GICS!$A$2:$H$159,8,0)</f>
        <v>Materials</v>
      </c>
    </row>
    <row r="120" spans="1:11" x14ac:dyDescent="0.3">
      <c r="A120" s="84" t="s">
        <v>78</v>
      </c>
      <c r="B120" s="85">
        <v>16.29</v>
      </c>
      <c r="C120" s="84" t="s">
        <v>1054</v>
      </c>
      <c r="D120" s="84">
        <v>25201050</v>
      </c>
      <c r="E120" s="84" t="str">
        <f>VLOOKUP($D120,GICS!$A$2:$H$159,2,0)</f>
        <v xml:space="preserve">Housewares &amp; Specialties </v>
      </c>
      <c r="F120" s="84">
        <f>VLOOKUP($D120,GICS!$A$2:$H$159,3,0)</f>
        <v>252010</v>
      </c>
      <c r="G120" s="84" t="str">
        <f>VLOOKUP($D120,GICS!$A$2:$H$159,4,0)</f>
        <v xml:space="preserve">Household Durables </v>
      </c>
      <c r="H120" s="84">
        <f>VLOOKUP($D120,GICS!$A$2:$H$159,5,0)</f>
        <v>2520</v>
      </c>
      <c r="I120" s="84" t="str">
        <f>VLOOKUP($D120,GICS!$A$2:$H$159,6,0)</f>
        <v>Consumer Durables &amp; Apparel</v>
      </c>
      <c r="J120" s="84">
        <f>VLOOKUP($D120,GICS!$A$2:$H$159,7,0)</f>
        <v>25</v>
      </c>
      <c r="K120" s="84" t="str">
        <f>VLOOKUP($D120,GICS!$A$2:$H$159,8,0)</f>
        <v>Consumer Discretionary</v>
      </c>
    </row>
    <row r="121" spans="1:11" x14ac:dyDescent="0.3">
      <c r="A121" s="84" t="s">
        <v>78</v>
      </c>
      <c r="B121" s="85">
        <v>17.11</v>
      </c>
      <c r="C121" s="84" t="s">
        <v>1055</v>
      </c>
      <c r="D121" s="84">
        <v>15105020</v>
      </c>
      <c r="E121" s="84" t="str">
        <f>VLOOKUP($D121,GICS!$A$2:$H$159,2,0)</f>
        <v xml:space="preserve">Paper Products </v>
      </c>
      <c r="F121" s="84">
        <f>VLOOKUP($D121,GICS!$A$2:$H$159,3,0)</f>
        <v>151050</v>
      </c>
      <c r="G121" s="84" t="str">
        <f>VLOOKUP($D121,GICS!$A$2:$H$159,4,0)</f>
        <v xml:space="preserve">Paper &amp; Forest Products </v>
      </c>
      <c r="H121" s="84">
        <f>VLOOKUP($D121,GICS!$A$2:$H$159,5,0)</f>
        <v>1510</v>
      </c>
      <c r="I121" s="84" t="str">
        <f>VLOOKUP($D121,GICS!$A$2:$H$159,6,0)</f>
        <v>Materials</v>
      </c>
      <c r="J121" s="84">
        <f>VLOOKUP($D121,GICS!$A$2:$H$159,7,0)</f>
        <v>15</v>
      </c>
      <c r="K121" s="84" t="str">
        <f>VLOOKUP($D121,GICS!$A$2:$H$159,8,0)</f>
        <v>Materials</v>
      </c>
    </row>
    <row r="122" spans="1:11" x14ac:dyDescent="0.3">
      <c r="A122" s="84" t="s">
        <v>78</v>
      </c>
      <c r="B122" s="85">
        <v>17.12</v>
      </c>
      <c r="C122" s="84" t="s">
        <v>1056</v>
      </c>
      <c r="D122" s="84">
        <v>15105020</v>
      </c>
      <c r="E122" s="84" t="str">
        <f>VLOOKUP($D122,GICS!$A$2:$H$159,2,0)</f>
        <v xml:space="preserve">Paper Products </v>
      </c>
      <c r="F122" s="84">
        <f>VLOOKUP($D122,GICS!$A$2:$H$159,3,0)</f>
        <v>151050</v>
      </c>
      <c r="G122" s="84" t="str">
        <f>VLOOKUP($D122,GICS!$A$2:$H$159,4,0)</f>
        <v xml:space="preserve">Paper &amp; Forest Products </v>
      </c>
      <c r="H122" s="84">
        <f>VLOOKUP($D122,GICS!$A$2:$H$159,5,0)</f>
        <v>1510</v>
      </c>
      <c r="I122" s="84" t="str">
        <f>VLOOKUP($D122,GICS!$A$2:$H$159,6,0)</f>
        <v>Materials</v>
      </c>
      <c r="J122" s="84">
        <f>VLOOKUP($D122,GICS!$A$2:$H$159,7,0)</f>
        <v>15</v>
      </c>
      <c r="K122" s="84" t="str">
        <f>VLOOKUP($D122,GICS!$A$2:$H$159,8,0)</f>
        <v>Materials</v>
      </c>
    </row>
    <row r="123" spans="1:11" x14ac:dyDescent="0.3">
      <c r="A123" s="84" t="s">
        <v>78</v>
      </c>
      <c r="B123" s="85">
        <v>17.21</v>
      </c>
      <c r="C123" s="84" t="s">
        <v>1562</v>
      </c>
      <c r="D123" s="84">
        <v>15103020</v>
      </c>
      <c r="E123" s="84" t="str">
        <f>VLOOKUP($D123,GICS!$A$2:$H$159,2,0)</f>
        <v xml:space="preserve">Paper Packaging </v>
      </c>
      <c r="F123" s="84">
        <f>VLOOKUP($D123,GICS!$A$2:$H$159,3,0)</f>
        <v>151030</v>
      </c>
      <c r="G123" s="84" t="str">
        <f>VLOOKUP($D123,GICS!$A$2:$H$159,4,0)</f>
        <v xml:space="preserve">Containers &amp; Packaging </v>
      </c>
      <c r="H123" s="84">
        <f>VLOOKUP($D123,GICS!$A$2:$H$159,5,0)</f>
        <v>1510</v>
      </c>
      <c r="I123" s="84" t="str">
        <f>VLOOKUP($D123,GICS!$A$2:$H$159,6,0)</f>
        <v>Materials</v>
      </c>
      <c r="J123" s="84">
        <f>VLOOKUP($D123,GICS!$A$2:$H$159,7,0)</f>
        <v>15</v>
      </c>
      <c r="K123" s="84" t="str">
        <f>VLOOKUP($D123,GICS!$A$2:$H$159,8,0)</f>
        <v>Materials</v>
      </c>
    </row>
    <row r="124" spans="1:11" x14ac:dyDescent="0.3">
      <c r="A124" s="84" t="s">
        <v>78</v>
      </c>
      <c r="B124" s="85">
        <v>17.22</v>
      </c>
      <c r="C124" s="84" t="s">
        <v>1057</v>
      </c>
      <c r="D124" s="84">
        <v>30301010</v>
      </c>
      <c r="E124" s="84" t="str">
        <f>VLOOKUP($D124,GICS!$A$2:$H$159,2,0)</f>
        <v xml:space="preserve">Household Products </v>
      </c>
      <c r="F124" s="84">
        <f>VLOOKUP($D124,GICS!$A$2:$H$159,3,0)</f>
        <v>303010</v>
      </c>
      <c r="G124" s="84" t="str">
        <f>VLOOKUP($D124,GICS!$A$2:$H$159,4,0)</f>
        <v xml:space="preserve">Household Products </v>
      </c>
      <c r="H124" s="84">
        <f>VLOOKUP($D124,GICS!$A$2:$H$159,5,0)</f>
        <v>3030</v>
      </c>
      <c r="I124" s="84" t="str">
        <f>VLOOKUP($D124,GICS!$A$2:$H$159,6,0)</f>
        <v xml:space="preserve">Household &amp; Personal Products </v>
      </c>
      <c r="J124" s="84">
        <f>VLOOKUP($D124,GICS!$A$2:$H$159,7,0)</f>
        <v>30</v>
      </c>
      <c r="K124" s="84" t="str">
        <f>VLOOKUP($D124,GICS!$A$2:$H$159,8,0)</f>
        <v>Consumer Staples</v>
      </c>
    </row>
    <row r="125" spans="1:11" x14ac:dyDescent="0.3">
      <c r="A125" s="84" t="s">
        <v>78</v>
      </c>
      <c r="B125" s="85">
        <v>17.23</v>
      </c>
      <c r="C125" s="84" t="s">
        <v>1058</v>
      </c>
      <c r="D125" s="84">
        <v>15105020</v>
      </c>
      <c r="E125" s="84" t="str">
        <f>VLOOKUP($D125,GICS!$A$2:$H$159,2,0)</f>
        <v xml:space="preserve">Paper Products </v>
      </c>
      <c r="F125" s="84">
        <f>VLOOKUP($D125,GICS!$A$2:$H$159,3,0)</f>
        <v>151050</v>
      </c>
      <c r="G125" s="84" t="str">
        <f>VLOOKUP($D125,GICS!$A$2:$H$159,4,0)</f>
        <v xml:space="preserve">Paper &amp; Forest Products </v>
      </c>
      <c r="H125" s="84">
        <f>VLOOKUP($D125,GICS!$A$2:$H$159,5,0)</f>
        <v>1510</v>
      </c>
      <c r="I125" s="84" t="str">
        <f>VLOOKUP($D125,GICS!$A$2:$H$159,6,0)</f>
        <v>Materials</v>
      </c>
      <c r="J125" s="84">
        <f>VLOOKUP($D125,GICS!$A$2:$H$159,7,0)</f>
        <v>15</v>
      </c>
      <c r="K125" s="84" t="str">
        <f>VLOOKUP($D125,GICS!$A$2:$H$159,8,0)</f>
        <v>Materials</v>
      </c>
    </row>
    <row r="126" spans="1:11" x14ac:dyDescent="0.3">
      <c r="A126" s="84" t="s">
        <v>78</v>
      </c>
      <c r="B126" s="85">
        <v>17.239999999999998</v>
      </c>
      <c r="C126" s="84" t="s">
        <v>1059</v>
      </c>
      <c r="D126" s="84">
        <v>15105020</v>
      </c>
      <c r="E126" s="84" t="str">
        <f>VLOOKUP($D126,GICS!$A$2:$H$159,2,0)</f>
        <v xml:space="preserve">Paper Products </v>
      </c>
      <c r="F126" s="84">
        <f>VLOOKUP($D126,GICS!$A$2:$H$159,3,0)</f>
        <v>151050</v>
      </c>
      <c r="G126" s="84" t="str">
        <f>VLOOKUP($D126,GICS!$A$2:$H$159,4,0)</f>
        <v xml:space="preserve">Paper &amp; Forest Products </v>
      </c>
      <c r="H126" s="84">
        <f>VLOOKUP($D126,GICS!$A$2:$H$159,5,0)</f>
        <v>1510</v>
      </c>
      <c r="I126" s="84" t="str">
        <f>VLOOKUP($D126,GICS!$A$2:$H$159,6,0)</f>
        <v>Materials</v>
      </c>
      <c r="J126" s="84">
        <f>VLOOKUP($D126,GICS!$A$2:$H$159,7,0)</f>
        <v>15</v>
      </c>
      <c r="K126" s="84" t="str">
        <f>VLOOKUP($D126,GICS!$A$2:$H$159,8,0)</f>
        <v>Materials</v>
      </c>
    </row>
    <row r="127" spans="1:11" x14ac:dyDescent="0.3">
      <c r="A127" s="84" t="s">
        <v>78</v>
      </c>
      <c r="B127" s="85">
        <v>17.29</v>
      </c>
      <c r="C127" s="84" t="s">
        <v>1060</v>
      </c>
      <c r="D127" s="84">
        <v>15105020</v>
      </c>
      <c r="E127" s="84" t="str">
        <f>VLOOKUP($D127,GICS!$A$2:$H$159,2,0)</f>
        <v xml:space="preserve">Paper Products </v>
      </c>
      <c r="F127" s="84">
        <f>VLOOKUP($D127,GICS!$A$2:$H$159,3,0)</f>
        <v>151050</v>
      </c>
      <c r="G127" s="84" t="str">
        <f>VLOOKUP($D127,GICS!$A$2:$H$159,4,0)</f>
        <v xml:space="preserve">Paper &amp; Forest Products </v>
      </c>
      <c r="H127" s="84">
        <f>VLOOKUP($D127,GICS!$A$2:$H$159,5,0)</f>
        <v>1510</v>
      </c>
      <c r="I127" s="84" t="str">
        <f>VLOOKUP($D127,GICS!$A$2:$H$159,6,0)</f>
        <v>Materials</v>
      </c>
      <c r="J127" s="84">
        <f>VLOOKUP($D127,GICS!$A$2:$H$159,7,0)</f>
        <v>15</v>
      </c>
      <c r="K127" s="84" t="str">
        <f>VLOOKUP($D127,GICS!$A$2:$H$159,8,0)</f>
        <v>Materials</v>
      </c>
    </row>
    <row r="128" spans="1:11" x14ac:dyDescent="0.3">
      <c r="A128" s="84" t="s">
        <v>78</v>
      </c>
      <c r="B128" s="85">
        <v>18.11</v>
      </c>
      <c r="C128" s="84" t="s">
        <v>1061</v>
      </c>
      <c r="D128" s="84">
        <v>20201010</v>
      </c>
      <c r="E128" s="84" t="str">
        <f>VLOOKUP($D128,GICS!$A$2:$H$159,2,0)</f>
        <v xml:space="preserve">Commercial Printing </v>
      </c>
      <c r="F128" s="84">
        <f>VLOOKUP($D128,GICS!$A$2:$H$159,3,0)</f>
        <v>202010</v>
      </c>
      <c r="G128" s="84" t="str">
        <f>VLOOKUP($D128,GICS!$A$2:$H$159,4,0)</f>
        <v xml:space="preserve">Commercial Services &amp; Supplies </v>
      </c>
      <c r="H128" s="84">
        <f>VLOOKUP($D128,GICS!$A$2:$H$159,5,0)</f>
        <v>2020</v>
      </c>
      <c r="I128" s="84" t="str">
        <f>VLOOKUP($D128,GICS!$A$2:$H$159,6,0)</f>
        <v>Commercial &amp; Professional Services</v>
      </c>
      <c r="J128" s="84">
        <f>VLOOKUP($D128,GICS!$A$2:$H$159,7,0)</f>
        <v>20</v>
      </c>
      <c r="K128" s="84" t="str">
        <f>VLOOKUP($D128,GICS!$A$2:$H$159,8,0)</f>
        <v>Industrials</v>
      </c>
    </row>
    <row r="129" spans="1:11" x14ac:dyDescent="0.3">
      <c r="A129" s="84" t="s">
        <v>78</v>
      </c>
      <c r="B129" s="85">
        <v>18.12</v>
      </c>
      <c r="C129" s="84" t="s">
        <v>1062</v>
      </c>
      <c r="D129" s="84">
        <v>20201010</v>
      </c>
      <c r="E129" s="84" t="str">
        <f>VLOOKUP($D129,GICS!$A$2:$H$159,2,0)</f>
        <v xml:space="preserve">Commercial Printing </v>
      </c>
      <c r="F129" s="84">
        <f>VLOOKUP($D129,GICS!$A$2:$H$159,3,0)</f>
        <v>202010</v>
      </c>
      <c r="G129" s="84" t="str">
        <f>VLOOKUP($D129,GICS!$A$2:$H$159,4,0)</f>
        <v xml:space="preserve">Commercial Services &amp; Supplies </v>
      </c>
      <c r="H129" s="84">
        <f>VLOOKUP($D129,GICS!$A$2:$H$159,5,0)</f>
        <v>2020</v>
      </c>
      <c r="I129" s="84" t="str">
        <f>VLOOKUP($D129,GICS!$A$2:$H$159,6,0)</f>
        <v>Commercial &amp; Professional Services</v>
      </c>
      <c r="J129" s="84">
        <f>VLOOKUP($D129,GICS!$A$2:$H$159,7,0)</f>
        <v>20</v>
      </c>
      <c r="K129" s="84" t="str">
        <f>VLOOKUP($D129,GICS!$A$2:$H$159,8,0)</f>
        <v>Industrials</v>
      </c>
    </row>
    <row r="130" spans="1:11" x14ac:dyDescent="0.3">
      <c r="A130" s="84" t="s">
        <v>78</v>
      </c>
      <c r="B130" s="85">
        <v>18.13</v>
      </c>
      <c r="C130" s="84" t="s">
        <v>1063</v>
      </c>
      <c r="D130" s="84">
        <v>20201010</v>
      </c>
      <c r="E130" s="84" t="str">
        <f>VLOOKUP($D130,GICS!$A$2:$H$159,2,0)</f>
        <v xml:space="preserve">Commercial Printing </v>
      </c>
      <c r="F130" s="84">
        <f>VLOOKUP($D130,GICS!$A$2:$H$159,3,0)</f>
        <v>202010</v>
      </c>
      <c r="G130" s="84" t="str">
        <f>VLOOKUP($D130,GICS!$A$2:$H$159,4,0)</f>
        <v xml:space="preserve">Commercial Services &amp; Supplies </v>
      </c>
      <c r="H130" s="84">
        <f>VLOOKUP($D130,GICS!$A$2:$H$159,5,0)</f>
        <v>2020</v>
      </c>
      <c r="I130" s="84" t="str">
        <f>VLOOKUP($D130,GICS!$A$2:$H$159,6,0)</f>
        <v>Commercial &amp; Professional Services</v>
      </c>
      <c r="J130" s="84">
        <f>VLOOKUP($D130,GICS!$A$2:$H$159,7,0)</f>
        <v>20</v>
      </c>
      <c r="K130" s="84" t="str">
        <f>VLOOKUP($D130,GICS!$A$2:$H$159,8,0)</f>
        <v>Industrials</v>
      </c>
    </row>
    <row r="131" spans="1:11" x14ac:dyDescent="0.3">
      <c r="A131" s="84" t="s">
        <v>78</v>
      </c>
      <c r="B131" s="85">
        <v>18.14</v>
      </c>
      <c r="C131" s="84" t="s">
        <v>1064</v>
      </c>
      <c r="D131" s="84">
        <v>20201010</v>
      </c>
      <c r="E131" s="84" t="str">
        <f>VLOOKUP($D131,GICS!$A$2:$H$159,2,0)</f>
        <v xml:space="preserve">Commercial Printing </v>
      </c>
      <c r="F131" s="84">
        <f>VLOOKUP($D131,GICS!$A$2:$H$159,3,0)</f>
        <v>202010</v>
      </c>
      <c r="G131" s="84" t="str">
        <f>VLOOKUP($D131,GICS!$A$2:$H$159,4,0)</f>
        <v xml:space="preserve">Commercial Services &amp; Supplies </v>
      </c>
      <c r="H131" s="84">
        <f>VLOOKUP($D131,GICS!$A$2:$H$159,5,0)</f>
        <v>2020</v>
      </c>
      <c r="I131" s="84" t="str">
        <f>VLOOKUP($D131,GICS!$A$2:$H$159,6,0)</f>
        <v>Commercial &amp; Professional Services</v>
      </c>
      <c r="J131" s="84">
        <f>VLOOKUP($D131,GICS!$A$2:$H$159,7,0)</f>
        <v>20</v>
      </c>
      <c r="K131" s="84" t="str">
        <f>VLOOKUP($D131,GICS!$A$2:$H$159,8,0)</f>
        <v>Industrials</v>
      </c>
    </row>
    <row r="132" spans="1:11" x14ac:dyDescent="0.3">
      <c r="A132" s="84" t="s">
        <v>78</v>
      </c>
      <c r="B132" s="85">
        <v>18.2</v>
      </c>
      <c r="C132" s="84" t="s">
        <v>1065</v>
      </c>
      <c r="D132" s="84">
        <v>50202010</v>
      </c>
      <c r="E132" s="84" t="str">
        <f>VLOOKUP($D132,GICS!$A$2:$H$159,2,0)</f>
        <v xml:space="preserve">Movies &amp; Entertainment </v>
      </c>
      <c r="F132" s="84">
        <f>VLOOKUP($D132,GICS!$A$2:$H$159,3,0)</f>
        <v>502020</v>
      </c>
      <c r="G132" s="84" t="str">
        <f>VLOOKUP($D132,GICS!$A$2:$H$159,4,0)</f>
        <v xml:space="preserve">Entertainment </v>
      </c>
      <c r="H132" s="84">
        <f>VLOOKUP($D132,GICS!$A$2:$H$159,5,0)</f>
        <v>5020</v>
      </c>
      <c r="I132" s="84" t="str">
        <f>VLOOKUP($D132,GICS!$A$2:$H$159,6,0)</f>
        <v>Media &amp; Entertainment</v>
      </c>
      <c r="J132" s="84">
        <f>VLOOKUP($D132,GICS!$A$2:$H$159,7,0)</f>
        <v>50</v>
      </c>
      <c r="K132" s="84" t="str">
        <f>VLOOKUP($D132,GICS!$A$2:$H$159,8,0)</f>
        <v>Communication Services</v>
      </c>
    </row>
    <row r="133" spans="1:11" x14ac:dyDescent="0.3">
      <c r="A133" s="84" t="s">
        <v>78</v>
      </c>
      <c r="B133" s="85">
        <v>19.100000000000001</v>
      </c>
      <c r="C133" s="84" t="s">
        <v>1066</v>
      </c>
      <c r="D133" s="84">
        <v>10102050</v>
      </c>
      <c r="E133" s="84" t="str">
        <f>VLOOKUP($D133,GICS!$A$2:$H$159,2,0)</f>
        <v>Coal &amp; Consumable Fuels</v>
      </c>
      <c r="F133" s="84">
        <f>VLOOKUP($D133,GICS!$A$2:$H$159,3,0)</f>
        <v>101020</v>
      </c>
      <c r="G133" s="84" t="str">
        <f>VLOOKUP($D133,GICS!$A$2:$H$159,4,0)</f>
        <v xml:space="preserve">Oil, Gas &amp; Consumable Fuels </v>
      </c>
      <c r="H133" s="84">
        <f>VLOOKUP($D133,GICS!$A$2:$H$159,5,0)</f>
        <v>1010</v>
      </c>
      <c r="I133" s="84" t="str">
        <f>VLOOKUP($D133,GICS!$A$2:$H$159,6,0)</f>
        <v>Energy</v>
      </c>
      <c r="J133" s="84">
        <f>VLOOKUP($D133,GICS!$A$2:$H$159,7,0)</f>
        <v>10</v>
      </c>
      <c r="K133" s="84" t="str">
        <f>VLOOKUP($D133,GICS!$A$2:$H$159,8,0)</f>
        <v>Energy</v>
      </c>
    </row>
    <row r="134" spans="1:11" x14ac:dyDescent="0.3">
      <c r="A134" s="84" t="s">
        <v>78</v>
      </c>
      <c r="B134" s="85">
        <v>19.2</v>
      </c>
      <c r="C134" s="84" t="s">
        <v>1067</v>
      </c>
      <c r="D134" s="84">
        <v>10102030</v>
      </c>
      <c r="E134" s="84" t="str">
        <f>VLOOKUP($D134,GICS!$A$2:$H$159,2,0)</f>
        <v xml:space="preserve">Oil &amp; Gas Refining &amp; Marketing </v>
      </c>
      <c r="F134" s="84">
        <f>VLOOKUP($D134,GICS!$A$2:$H$159,3,0)</f>
        <v>101020</v>
      </c>
      <c r="G134" s="84" t="str">
        <f>VLOOKUP($D134,GICS!$A$2:$H$159,4,0)</f>
        <v xml:space="preserve">Oil, Gas &amp; Consumable Fuels </v>
      </c>
      <c r="H134" s="84">
        <f>VLOOKUP($D134,GICS!$A$2:$H$159,5,0)</f>
        <v>1010</v>
      </c>
      <c r="I134" s="84" t="str">
        <f>VLOOKUP($D134,GICS!$A$2:$H$159,6,0)</f>
        <v>Energy</v>
      </c>
      <c r="J134" s="84">
        <f>VLOOKUP($D134,GICS!$A$2:$H$159,7,0)</f>
        <v>10</v>
      </c>
      <c r="K134" s="84" t="str">
        <f>VLOOKUP($D134,GICS!$A$2:$H$159,8,0)</f>
        <v>Energy</v>
      </c>
    </row>
    <row r="135" spans="1:11" x14ac:dyDescent="0.3">
      <c r="A135" s="84" t="s">
        <v>78</v>
      </c>
      <c r="B135" s="85">
        <v>20.11</v>
      </c>
      <c r="C135" s="84" t="s">
        <v>1068</v>
      </c>
      <c r="D135" s="84">
        <v>15101040</v>
      </c>
      <c r="E135" s="84" t="str">
        <f>VLOOKUP($D135,GICS!$A$2:$H$159,2,0)</f>
        <v xml:space="preserve">Industrial Gases </v>
      </c>
      <c r="F135" s="84">
        <f>VLOOKUP($D135,GICS!$A$2:$H$159,3,0)</f>
        <v>151010</v>
      </c>
      <c r="G135" s="84" t="str">
        <f>VLOOKUP($D135,GICS!$A$2:$H$159,4,0)</f>
        <v xml:space="preserve">Chemicals </v>
      </c>
      <c r="H135" s="84">
        <f>VLOOKUP($D135,GICS!$A$2:$H$159,5,0)</f>
        <v>1510</v>
      </c>
      <c r="I135" s="84" t="str">
        <f>VLOOKUP($D135,GICS!$A$2:$H$159,6,0)</f>
        <v>Materials</v>
      </c>
      <c r="J135" s="84">
        <f>VLOOKUP($D135,GICS!$A$2:$H$159,7,0)</f>
        <v>15</v>
      </c>
      <c r="K135" s="84" t="str">
        <f>VLOOKUP($D135,GICS!$A$2:$H$159,8,0)</f>
        <v>Materials</v>
      </c>
    </row>
    <row r="136" spans="1:11" x14ac:dyDescent="0.3">
      <c r="A136" s="84" t="s">
        <v>78</v>
      </c>
      <c r="B136" s="85">
        <v>20.12</v>
      </c>
      <c r="C136" s="84" t="s">
        <v>1069</v>
      </c>
      <c r="D136" s="84">
        <v>15101050</v>
      </c>
      <c r="E136" s="84" t="str">
        <f>VLOOKUP($D136,GICS!$A$2:$H$159,2,0)</f>
        <v xml:space="preserve">Specialty Chemicals </v>
      </c>
      <c r="F136" s="84">
        <f>VLOOKUP($D136,GICS!$A$2:$H$159,3,0)</f>
        <v>151010</v>
      </c>
      <c r="G136" s="84" t="str">
        <f>VLOOKUP($D136,GICS!$A$2:$H$159,4,0)</f>
        <v xml:space="preserve">Chemicals </v>
      </c>
      <c r="H136" s="84">
        <f>VLOOKUP($D136,GICS!$A$2:$H$159,5,0)</f>
        <v>1510</v>
      </c>
      <c r="I136" s="84" t="str">
        <f>VLOOKUP($D136,GICS!$A$2:$H$159,6,0)</f>
        <v>Materials</v>
      </c>
      <c r="J136" s="84">
        <f>VLOOKUP($D136,GICS!$A$2:$H$159,7,0)</f>
        <v>15</v>
      </c>
      <c r="K136" s="84" t="str">
        <f>VLOOKUP($D136,GICS!$A$2:$H$159,8,0)</f>
        <v>Materials</v>
      </c>
    </row>
    <row r="137" spans="1:11" x14ac:dyDescent="0.3">
      <c r="A137" s="84" t="s">
        <v>78</v>
      </c>
      <c r="B137" s="85">
        <v>20.13</v>
      </c>
      <c r="C137" s="84" t="s">
        <v>1070</v>
      </c>
      <c r="D137" s="84">
        <v>15101010</v>
      </c>
      <c r="E137" s="84" t="str">
        <f>VLOOKUP($D137,GICS!$A$2:$H$159,2,0)</f>
        <v xml:space="preserve">Commodity Chemicals </v>
      </c>
      <c r="F137" s="84">
        <f>VLOOKUP($D137,GICS!$A$2:$H$159,3,0)</f>
        <v>151010</v>
      </c>
      <c r="G137" s="84" t="str">
        <f>VLOOKUP($D137,GICS!$A$2:$H$159,4,0)</f>
        <v xml:space="preserve">Chemicals </v>
      </c>
      <c r="H137" s="84">
        <f>VLOOKUP($D137,GICS!$A$2:$H$159,5,0)</f>
        <v>1510</v>
      </c>
      <c r="I137" s="84" t="str">
        <f>VLOOKUP($D137,GICS!$A$2:$H$159,6,0)</f>
        <v>Materials</v>
      </c>
      <c r="J137" s="84">
        <f>VLOOKUP($D137,GICS!$A$2:$H$159,7,0)</f>
        <v>15</v>
      </c>
      <c r="K137" s="84" t="str">
        <f>VLOOKUP($D137,GICS!$A$2:$H$159,8,0)</f>
        <v>Materials</v>
      </c>
    </row>
    <row r="138" spans="1:11" x14ac:dyDescent="0.3">
      <c r="A138" s="84" t="s">
        <v>78</v>
      </c>
      <c r="B138" s="85">
        <v>20.14</v>
      </c>
      <c r="C138" s="84" t="s">
        <v>1071</v>
      </c>
      <c r="D138" s="84">
        <v>15101010</v>
      </c>
      <c r="E138" s="84" t="str">
        <f>VLOOKUP($D138,GICS!$A$2:$H$159,2,0)</f>
        <v xml:space="preserve">Commodity Chemicals </v>
      </c>
      <c r="F138" s="84">
        <f>VLOOKUP($D138,GICS!$A$2:$H$159,3,0)</f>
        <v>151010</v>
      </c>
      <c r="G138" s="84" t="str">
        <f>VLOOKUP($D138,GICS!$A$2:$H$159,4,0)</f>
        <v xml:space="preserve">Chemicals </v>
      </c>
      <c r="H138" s="84">
        <f>VLOOKUP($D138,GICS!$A$2:$H$159,5,0)</f>
        <v>1510</v>
      </c>
      <c r="I138" s="84" t="str">
        <f>VLOOKUP($D138,GICS!$A$2:$H$159,6,0)</f>
        <v>Materials</v>
      </c>
      <c r="J138" s="84">
        <f>VLOOKUP($D138,GICS!$A$2:$H$159,7,0)</f>
        <v>15</v>
      </c>
      <c r="K138" s="84" t="str">
        <f>VLOOKUP($D138,GICS!$A$2:$H$159,8,0)</f>
        <v>Materials</v>
      </c>
    </row>
    <row r="139" spans="1:11" x14ac:dyDescent="0.3">
      <c r="A139" s="84" t="s">
        <v>78</v>
      </c>
      <c r="B139" s="85">
        <v>20.149999999999999</v>
      </c>
      <c r="C139" s="84" t="s">
        <v>1072</v>
      </c>
      <c r="D139" s="84">
        <v>15101030</v>
      </c>
      <c r="E139" s="84" t="str">
        <f>VLOOKUP($D139,GICS!$A$2:$H$159,2,0)</f>
        <v xml:space="preserve">Fertilizers &amp; Agricultural Chemicals </v>
      </c>
      <c r="F139" s="84">
        <f>VLOOKUP($D139,GICS!$A$2:$H$159,3,0)</f>
        <v>151010</v>
      </c>
      <c r="G139" s="84" t="str">
        <f>VLOOKUP($D139,GICS!$A$2:$H$159,4,0)</f>
        <v xml:space="preserve">Chemicals </v>
      </c>
      <c r="H139" s="84">
        <f>VLOOKUP($D139,GICS!$A$2:$H$159,5,0)</f>
        <v>1510</v>
      </c>
      <c r="I139" s="84" t="str">
        <f>VLOOKUP($D139,GICS!$A$2:$H$159,6,0)</f>
        <v>Materials</v>
      </c>
      <c r="J139" s="84">
        <f>VLOOKUP($D139,GICS!$A$2:$H$159,7,0)</f>
        <v>15</v>
      </c>
      <c r="K139" s="84" t="str">
        <f>VLOOKUP($D139,GICS!$A$2:$H$159,8,0)</f>
        <v>Materials</v>
      </c>
    </row>
    <row r="140" spans="1:11" x14ac:dyDescent="0.3">
      <c r="A140" s="84" t="s">
        <v>78</v>
      </c>
      <c r="B140" s="85">
        <v>20.16</v>
      </c>
      <c r="C140" s="84" t="s">
        <v>1073</v>
      </c>
      <c r="D140" s="84">
        <v>15101010</v>
      </c>
      <c r="E140" s="84" t="str">
        <f>VLOOKUP($D140,GICS!$A$2:$H$159,2,0)</f>
        <v xml:space="preserve">Commodity Chemicals </v>
      </c>
      <c r="F140" s="84">
        <f>VLOOKUP($D140,GICS!$A$2:$H$159,3,0)</f>
        <v>151010</v>
      </c>
      <c r="G140" s="84" t="str">
        <f>VLOOKUP($D140,GICS!$A$2:$H$159,4,0)</f>
        <v xml:space="preserve">Chemicals </v>
      </c>
      <c r="H140" s="84">
        <f>VLOOKUP($D140,GICS!$A$2:$H$159,5,0)</f>
        <v>1510</v>
      </c>
      <c r="I140" s="84" t="str">
        <f>VLOOKUP($D140,GICS!$A$2:$H$159,6,0)</f>
        <v>Materials</v>
      </c>
      <c r="J140" s="84">
        <f>VLOOKUP($D140,GICS!$A$2:$H$159,7,0)</f>
        <v>15</v>
      </c>
      <c r="K140" s="84" t="str">
        <f>VLOOKUP($D140,GICS!$A$2:$H$159,8,0)</f>
        <v>Materials</v>
      </c>
    </row>
    <row r="141" spans="1:11" x14ac:dyDescent="0.3">
      <c r="A141" s="84" t="s">
        <v>78</v>
      </c>
      <c r="B141" s="85">
        <v>20.170000000000002</v>
      </c>
      <c r="C141" s="84" t="s">
        <v>1074</v>
      </c>
      <c r="D141" s="84">
        <v>15101010</v>
      </c>
      <c r="E141" s="84" t="str">
        <f>VLOOKUP($D141,GICS!$A$2:$H$159,2,0)</f>
        <v xml:space="preserve">Commodity Chemicals </v>
      </c>
      <c r="F141" s="84">
        <f>VLOOKUP($D141,GICS!$A$2:$H$159,3,0)</f>
        <v>151010</v>
      </c>
      <c r="G141" s="84" t="str">
        <f>VLOOKUP($D141,GICS!$A$2:$H$159,4,0)</f>
        <v xml:space="preserve">Chemicals </v>
      </c>
      <c r="H141" s="84">
        <f>VLOOKUP($D141,GICS!$A$2:$H$159,5,0)</f>
        <v>1510</v>
      </c>
      <c r="I141" s="84" t="str">
        <f>VLOOKUP($D141,GICS!$A$2:$H$159,6,0)</f>
        <v>Materials</v>
      </c>
      <c r="J141" s="84">
        <f>VLOOKUP($D141,GICS!$A$2:$H$159,7,0)</f>
        <v>15</v>
      </c>
      <c r="K141" s="84" t="str">
        <f>VLOOKUP($D141,GICS!$A$2:$H$159,8,0)</f>
        <v>Materials</v>
      </c>
    </row>
    <row r="142" spans="1:11" x14ac:dyDescent="0.3">
      <c r="A142" s="84" t="s">
        <v>78</v>
      </c>
      <c r="B142" s="85">
        <v>20.2</v>
      </c>
      <c r="C142" s="84" t="s">
        <v>1075</v>
      </c>
      <c r="D142" s="84">
        <v>15101030</v>
      </c>
      <c r="E142" s="84" t="str">
        <f>VLOOKUP($D142,GICS!$A$2:$H$159,2,0)</f>
        <v xml:space="preserve">Fertilizers &amp; Agricultural Chemicals </v>
      </c>
      <c r="F142" s="84">
        <f>VLOOKUP($D142,GICS!$A$2:$H$159,3,0)</f>
        <v>151010</v>
      </c>
      <c r="G142" s="84" t="str">
        <f>VLOOKUP($D142,GICS!$A$2:$H$159,4,0)</f>
        <v xml:space="preserve">Chemicals </v>
      </c>
      <c r="H142" s="84">
        <f>VLOOKUP($D142,GICS!$A$2:$H$159,5,0)</f>
        <v>1510</v>
      </c>
      <c r="I142" s="84" t="str">
        <f>VLOOKUP($D142,GICS!$A$2:$H$159,6,0)</f>
        <v>Materials</v>
      </c>
      <c r="J142" s="84">
        <f>VLOOKUP($D142,GICS!$A$2:$H$159,7,0)</f>
        <v>15</v>
      </c>
      <c r="K142" s="84" t="str">
        <f>VLOOKUP($D142,GICS!$A$2:$H$159,8,0)</f>
        <v>Materials</v>
      </c>
    </row>
    <row r="143" spans="1:11" x14ac:dyDescent="0.3">
      <c r="A143" s="84" t="s">
        <v>78</v>
      </c>
      <c r="B143" s="85">
        <v>20.3</v>
      </c>
      <c r="C143" s="84" t="s">
        <v>1076</v>
      </c>
      <c r="D143" s="84">
        <v>15101050</v>
      </c>
      <c r="E143" s="84" t="str">
        <f>VLOOKUP($D143,GICS!$A$2:$H$159,2,0)</f>
        <v xml:space="preserve">Specialty Chemicals </v>
      </c>
      <c r="F143" s="84">
        <f>VLOOKUP($D143,GICS!$A$2:$H$159,3,0)</f>
        <v>151010</v>
      </c>
      <c r="G143" s="84" t="str">
        <f>VLOOKUP($D143,GICS!$A$2:$H$159,4,0)</f>
        <v xml:space="preserve">Chemicals </v>
      </c>
      <c r="H143" s="84">
        <f>VLOOKUP($D143,GICS!$A$2:$H$159,5,0)</f>
        <v>1510</v>
      </c>
      <c r="I143" s="84" t="str">
        <f>VLOOKUP($D143,GICS!$A$2:$H$159,6,0)</f>
        <v>Materials</v>
      </c>
      <c r="J143" s="84">
        <f>VLOOKUP($D143,GICS!$A$2:$H$159,7,0)</f>
        <v>15</v>
      </c>
      <c r="K143" s="84" t="str">
        <f>VLOOKUP($D143,GICS!$A$2:$H$159,8,0)</f>
        <v>Materials</v>
      </c>
    </row>
    <row r="144" spans="1:11" x14ac:dyDescent="0.3">
      <c r="A144" s="84" t="s">
        <v>78</v>
      </c>
      <c r="B144" s="85">
        <v>20.41</v>
      </c>
      <c r="C144" s="84" t="s">
        <v>1077</v>
      </c>
      <c r="D144" s="84">
        <v>30301010</v>
      </c>
      <c r="E144" s="84" t="str">
        <f>VLOOKUP($D144,GICS!$A$2:$H$159,2,0)</f>
        <v xml:space="preserve">Household Products </v>
      </c>
      <c r="F144" s="84">
        <f>VLOOKUP($D144,GICS!$A$2:$H$159,3,0)</f>
        <v>303010</v>
      </c>
      <c r="G144" s="84" t="str">
        <f>VLOOKUP($D144,GICS!$A$2:$H$159,4,0)</f>
        <v xml:space="preserve">Household Products </v>
      </c>
      <c r="H144" s="84">
        <f>VLOOKUP($D144,GICS!$A$2:$H$159,5,0)</f>
        <v>3030</v>
      </c>
      <c r="I144" s="84" t="str">
        <f>VLOOKUP($D144,GICS!$A$2:$H$159,6,0)</f>
        <v xml:space="preserve">Household &amp; Personal Products </v>
      </c>
      <c r="J144" s="84">
        <f>VLOOKUP($D144,GICS!$A$2:$H$159,7,0)</f>
        <v>30</v>
      </c>
      <c r="K144" s="84" t="str">
        <f>VLOOKUP($D144,GICS!$A$2:$H$159,8,0)</f>
        <v>Consumer Staples</v>
      </c>
    </row>
    <row r="145" spans="1:11" x14ac:dyDescent="0.3">
      <c r="A145" s="84" t="s">
        <v>78</v>
      </c>
      <c r="B145" s="85">
        <v>20.420000000000002</v>
      </c>
      <c r="C145" s="84" t="s">
        <v>1078</v>
      </c>
      <c r="D145" s="84">
        <v>30302010</v>
      </c>
      <c r="E145" s="84" t="str">
        <f>VLOOKUP($D145,GICS!$A$2:$H$159,2,0)</f>
        <v xml:space="preserve">Personal Products </v>
      </c>
      <c r="F145" s="84">
        <f>VLOOKUP($D145,GICS!$A$2:$H$159,3,0)</f>
        <v>303020</v>
      </c>
      <c r="G145" s="84" t="str">
        <f>VLOOKUP($D145,GICS!$A$2:$H$159,4,0)</f>
        <v xml:space="preserve">Personal Products  </v>
      </c>
      <c r="H145" s="84">
        <f>VLOOKUP($D145,GICS!$A$2:$H$159,5,0)</f>
        <v>3030</v>
      </c>
      <c r="I145" s="84" t="str">
        <f>VLOOKUP($D145,GICS!$A$2:$H$159,6,0)</f>
        <v xml:space="preserve">Household &amp; Personal Products </v>
      </c>
      <c r="J145" s="84">
        <f>VLOOKUP($D145,GICS!$A$2:$H$159,7,0)</f>
        <v>30</v>
      </c>
      <c r="K145" s="84" t="str">
        <f>VLOOKUP($D145,GICS!$A$2:$H$159,8,0)</f>
        <v>Consumer Staples</v>
      </c>
    </row>
    <row r="146" spans="1:11" x14ac:dyDescent="0.3">
      <c r="A146" s="84" t="s">
        <v>78</v>
      </c>
      <c r="B146" s="85">
        <v>20.51</v>
      </c>
      <c r="C146" s="84" t="s">
        <v>1079</v>
      </c>
      <c r="D146" s="84">
        <v>15101010</v>
      </c>
      <c r="E146" s="84" t="str">
        <f>VLOOKUP($D146,GICS!$A$2:$H$159,2,0)</f>
        <v xml:space="preserve">Commodity Chemicals </v>
      </c>
      <c r="F146" s="84">
        <f>VLOOKUP($D146,GICS!$A$2:$H$159,3,0)</f>
        <v>151010</v>
      </c>
      <c r="G146" s="84" t="str">
        <f>VLOOKUP($D146,GICS!$A$2:$H$159,4,0)</f>
        <v xml:space="preserve">Chemicals </v>
      </c>
      <c r="H146" s="84">
        <f>VLOOKUP($D146,GICS!$A$2:$H$159,5,0)</f>
        <v>1510</v>
      </c>
      <c r="I146" s="84" t="str">
        <f>VLOOKUP($D146,GICS!$A$2:$H$159,6,0)</f>
        <v>Materials</v>
      </c>
      <c r="J146" s="84">
        <f>VLOOKUP($D146,GICS!$A$2:$H$159,7,0)</f>
        <v>15</v>
      </c>
      <c r="K146" s="84" t="str">
        <f>VLOOKUP($D146,GICS!$A$2:$H$159,8,0)</f>
        <v>Materials</v>
      </c>
    </row>
    <row r="147" spans="1:11" x14ac:dyDescent="0.3">
      <c r="A147" s="84" t="s">
        <v>78</v>
      </c>
      <c r="B147" s="85">
        <v>20.52</v>
      </c>
      <c r="C147" s="84" t="s">
        <v>1080</v>
      </c>
      <c r="D147" s="84">
        <v>15101020</v>
      </c>
      <c r="E147" s="84" t="str">
        <f>VLOOKUP($D147,GICS!$A$2:$H$159,2,0)</f>
        <v xml:space="preserve">Diversified Chemicals </v>
      </c>
      <c r="F147" s="84">
        <f>VLOOKUP($D147,GICS!$A$2:$H$159,3,0)</f>
        <v>151010</v>
      </c>
      <c r="G147" s="84" t="str">
        <f>VLOOKUP($D147,GICS!$A$2:$H$159,4,0)</f>
        <v xml:space="preserve">Chemicals </v>
      </c>
      <c r="H147" s="84">
        <f>VLOOKUP($D147,GICS!$A$2:$H$159,5,0)</f>
        <v>1510</v>
      </c>
      <c r="I147" s="84" t="str">
        <f>VLOOKUP($D147,GICS!$A$2:$H$159,6,0)</f>
        <v>Materials</v>
      </c>
      <c r="J147" s="84">
        <f>VLOOKUP($D147,GICS!$A$2:$H$159,7,0)</f>
        <v>15</v>
      </c>
      <c r="K147" s="84" t="str">
        <f>VLOOKUP($D147,GICS!$A$2:$H$159,8,0)</f>
        <v>Materials</v>
      </c>
    </row>
    <row r="148" spans="1:11" x14ac:dyDescent="0.3">
      <c r="A148" s="84" t="s">
        <v>78</v>
      </c>
      <c r="B148" s="85">
        <v>20.53</v>
      </c>
      <c r="C148" s="84" t="s">
        <v>1081</v>
      </c>
      <c r="D148" s="84">
        <v>15101050</v>
      </c>
      <c r="E148" s="84" t="str">
        <f>VLOOKUP($D148,GICS!$A$2:$H$159,2,0)</f>
        <v xml:space="preserve">Specialty Chemicals </v>
      </c>
      <c r="F148" s="84">
        <f>VLOOKUP($D148,GICS!$A$2:$H$159,3,0)</f>
        <v>151010</v>
      </c>
      <c r="G148" s="84" t="str">
        <f>VLOOKUP($D148,GICS!$A$2:$H$159,4,0)</f>
        <v xml:space="preserve">Chemicals </v>
      </c>
      <c r="H148" s="84">
        <f>VLOOKUP($D148,GICS!$A$2:$H$159,5,0)</f>
        <v>1510</v>
      </c>
      <c r="I148" s="84" t="str">
        <f>VLOOKUP($D148,GICS!$A$2:$H$159,6,0)</f>
        <v>Materials</v>
      </c>
      <c r="J148" s="84">
        <f>VLOOKUP($D148,GICS!$A$2:$H$159,7,0)</f>
        <v>15</v>
      </c>
      <c r="K148" s="84" t="str">
        <f>VLOOKUP($D148,GICS!$A$2:$H$159,8,0)</f>
        <v>Materials</v>
      </c>
    </row>
    <row r="149" spans="1:11" x14ac:dyDescent="0.3">
      <c r="A149" s="84" t="s">
        <v>78</v>
      </c>
      <c r="B149" s="85">
        <v>20.59</v>
      </c>
      <c r="C149" s="84" t="s">
        <v>1082</v>
      </c>
      <c r="D149" s="84">
        <v>15101020</v>
      </c>
      <c r="E149" s="84" t="str">
        <f>VLOOKUP($D149,GICS!$A$2:$H$159,2,0)</f>
        <v xml:space="preserve">Diversified Chemicals </v>
      </c>
      <c r="F149" s="84">
        <f>VLOOKUP($D149,GICS!$A$2:$H$159,3,0)</f>
        <v>151010</v>
      </c>
      <c r="G149" s="84" t="str">
        <f>VLOOKUP($D149,GICS!$A$2:$H$159,4,0)</f>
        <v xml:space="preserve">Chemicals </v>
      </c>
      <c r="H149" s="84">
        <f>VLOOKUP($D149,GICS!$A$2:$H$159,5,0)</f>
        <v>1510</v>
      </c>
      <c r="I149" s="84" t="str">
        <f>VLOOKUP($D149,GICS!$A$2:$H$159,6,0)</f>
        <v>Materials</v>
      </c>
      <c r="J149" s="84">
        <f>VLOOKUP($D149,GICS!$A$2:$H$159,7,0)</f>
        <v>15</v>
      </c>
      <c r="K149" s="84" t="str">
        <f>VLOOKUP($D149,GICS!$A$2:$H$159,8,0)</f>
        <v>Materials</v>
      </c>
    </row>
    <row r="150" spans="1:11" x14ac:dyDescent="0.3">
      <c r="A150" s="84" t="s">
        <v>78</v>
      </c>
      <c r="B150" s="85">
        <v>20.6</v>
      </c>
      <c r="C150" s="84" t="s">
        <v>1083</v>
      </c>
      <c r="D150" s="84">
        <v>15101010</v>
      </c>
      <c r="E150" s="84" t="str">
        <f>VLOOKUP($D150,GICS!$A$2:$H$159,2,0)</f>
        <v xml:space="preserve">Commodity Chemicals </v>
      </c>
      <c r="F150" s="84">
        <f>VLOOKUP($D150,GICS!$A$2:$H$159,3,0)</f>
        <v>151010</v>
      </c>
      <c r="G150" s="84" t="str">
        <f>VLOOKUP($D150,GICS!$A$2:$H$159,4,0)</f>
        <v xml:space="preserve">Chemicals </v>
      </c>
      <c r="H150" s="84">
        <f>VLOOKUP($D150,GICS!$A$2:$H$159,5,0)</f>
        <v>1510</v>
      </c>
      <c r="I150" s="84" t="str">
        <f>VLOOKUP($D150,GICS!$A$2:$H$159,6,0)</f>
        <v>Materials</v>
      </c>
      <c r="J150" s="84">
        <f>VLOOKUP($D150,GICS!$A$2:$H$159,7,0)</f>
        <v>15</v>
      </c>
      <c r="K150" s="84" t="str">
        <f>VLOOKUP($D150,GICS!$A$2:$H$159,8,0)</f>
        <v>Materials</v>
      </c>
    </row>
    <row r="151" spans="1:11" x14ac:dyDescent="0.3">
      <c r="A151" s="84" t="s">
        <v>78</v>
      </c>
      <c r="B151" s="85">
        <v>21.1</v>
      </c>
      <c r="C151" s="84" t="s">
        <v>1084</v>
      </c>
      <c r="D151" s="84">
        <v>35202010</v>
      </c>
      <c r="E151" s="84" t="str">
        <f>VLOOKUP($D151,GICS!$A$2:$H$159,2,0)</f>
        <v>Pharmaceuticals</v>
      </c>
      <c r="F151" s="84">
        <f>VLOOKUP($D151,GICS!$A$2:$H$159,3,0)</f>
        <v>352020</v>
      </c>
      <c r="G151" s="84" t="str">
        <f>VLOOKUP($D151,GICS!$A$2:$H$159,4,0)</f>
        <v xml:space="preserve">Pharmaceuticals </v>
      </c>
      <c r="H151" s="84">
        <f>VLOOKUP($D151,GICS!$A$2:$H$159,5,0)</f>
        <v>3520</v>
      </c>
      <c r="I151" s="84" t="str">
        <f>VLOOKUP($D151,GICS!$A$2:$H$159,6,0)</f>
        <v>Pharmaceuticals, Biotechnology &amp; Life Sciences</v>
      </c>
      <c r="J151" s="84">
        <f>VLOOKUP($D151,GICS!$A$2:$H$159,7,0)</f>
        <v>35</v>
      </c>
      <c r="K151" s="84" t="str">
        <f>VLOOKUP($D151,GICS!$A$2:$H$159,8,0)</f>
        <v>Health Care</v>
      </c>
    </row>
    <row r="152" spans="1:11" x14ac:dyDescent="0.3">
      <c r="A152" s="84" t="s">
        <v>78</v>
      </c>
      <c r="B152" s="85">
        <v>21.2</v>
      </c>
      <c r="C152" s="84" t="s">
        <v>1086</v>
      </c>
      <c r="D152" s="84">
        <v>35203010</v>
      </c>
      <c r="E152" s="84" t="str">
        <f>VLOOKUP($D152,GICS!$A$2:$H$159,2,0)</f>
        <v xml:space="preserve">Life Sciences Tools &amp; Services </v>
      </c>
      <c r="F152" s="84">
        <f>VLOOKUP($D152,GICS!$A$2:$H$159,3,0)</f>
        <v>352030</v>
      </c>
      <c r="G152" s="84" t="str">
        <f>VLOOKUP($D152,GICS!$A$2:$H$159,4,0)</f>
        <v xml:space="preserve">Life Sciences Tools &amp; Services </v>
      </c>
      <c r="H152" s="84">
        <f>VLOOKUP($D152,GICS!$A$2:$H$159,5,0)</f>
        <v>3520</v>
      </c>
      <c r="I152" s="84" t="str">
        <f>VLOOKUP($D152,GICS!$A$2:$H$159,6,0)</f>
        <v>Pharmaceuticals, Biotechnology &amp; Life Sciences</v>
      </c>
      <c r="J152" s="84">
        <f>VLOOKUP($D152,GICS!$A$2:$H$159,7,0)</f>
        <v>35</v>
      </c>
      <c r="K152" s="84" t="str">
        <f>VLOOKUP($D152,GICS!$A$2:$H$159,8,0)</f>
        <v>Health Care</v>
      </c>
    </row>
    <row r="153" spans="1:11" x14ac:dyDescent="0.3">
      <c r="A153" s="84" t="s">
        <v>78</v>
      </c>
      <c r="B153" s="85">
        <v>22.11</v>
      </c>
      <c r="C153" s="84" t="s">
        <v>1087</v>
      </c>
      <c r="D153" s="84">
        <v>25101020</v>
      </c>
      <c r="E153" s="84" t="str">
        <f>VLOOKUP($D153,GICS!$A$2:$H$159,2,0)</f>
        <v xml:space="preserve">Tires &amp; Rubber </v>
      </c>
      <c r="F153" s="84">
        <f>VLOOKUP($D153,GICS!$A$2:$H$159,3,0)</f>
        <v>251010</v>
      </c>
      <c r="G153" s="84" t="str">
        <f>VLOOKUP($D153,GICS!$A$2:$H$159,4,0)</f>
        <v xml:space="preserve">Auto Components </v>
      </c>
      <c r="H153" s="84">
        <f>VLOOKUP($D153,GICS!$A$2:$H$159,5,0)</f>
        <v>2510</v>
      </c>
      <c r="I153" s="84" t="str">
        <f>VLOOKUP($D153,GICS!$A$2:$H$159,6,0)</f>
        <v>Automobiles &amp; Components</v>
      </c>
      <c r="J153" s="84">
        <f>VLOOKUP($D153,GICS!$A$2:$H$159,7,0)</f>
        <v>25</v>
      </c>
      <c r="K153" s="84" t="str">
        <f>VLOOKUP($D153,GICS!$A$2:$H$159,8,0)</f>
        <v>Consumer Discretionary</v>
      </c>
    </row>
    <row r="154" spans="1:11" x14ac:dyDescent="0.3">
      <c r="A154" s="84" t="s">
        <v>78</v>
      </c>
      <c r="B154" s="85">
        <v>22.19</v>
      </c>
      <c r="C154" s="84" t="s">
        <v>1088</v>
      </c>
      <c r="D154" s="84">
        <v>15101010</v>
      </c>
      <c r="E154" s="84" t="str">
        <f>VLOOKUP($D154,GICS!$A$2:$H$159,2,0)</f>
        <v xml:space="preserve">Commodity Chemicals </v>
      </c>
      <c r="F154" s="84">
        <f>VLOOKUP($D154,GICS!$A$2:$H$159,3,0)</f>
        <v>151010</v>
      </c>
      <c r="G154" s="84" t="str">
        <f>VLOOKUP($D154,GICS!$A$2:$H$159,4,0)</f>
        <v xml:space="preserve">Chemicals </v>
      </c>
      <c r="H154" s="84">
        <f>VLOOKUP($D154,GICS!$A$2:$H$159,5,0)</f>
        <v>1510</v>
      </c>
      <c r="I154" s="84" t="str">
        <f>VLOOKUP($D154,GICS!$A$2:$H$159,6,0)</f>
        <v>Materials</v>
      </c>
      <c r="J154" s="84">
        <f>VLOOKUP($D154,GICS!$A$2:$H$159,7,0)</f>
        <v>15</v>
      </c>
      <c r="K154" s="84" t="str">
        <f>VLOOKUP($D154,GICS!$A$2:$H$159,8,0)</f>
        <v>Materials</v>
      </c>
    </row>
    <row r="155" spans="1:11" x14ac:dyDescent="0.3">
      <c r="A155" s="84" t="s">
        <v>78</v>
      </c>
      <c r="B155" s="85">
        <v>22.21</v>
      </c>
      <c r="C155" s="84" t="s">
        <v>1089</v>
      </c>
      <c r="D155" s="84">
        <v>15101010</v>
      </c>
      <c r="E155" s="84" t="str">
        <f>VLOOKUP($D155,GICS!$A$2:$H$159,2,0)</f>
        <v xml:space="preserve">Commodity Chemicals </v>
      </c>
      <c r="F155" s="84">
        <f>VLOOKUP($D155,GICS!$A$2:$H$159,3,0)</f>
        <v>151010</v>
      </c>
      <c r="G155" s="84" t="str">
        <f>VLOOKUP($D155,GICS!$A$2:$H$159,4,0)</f>
        <v xml:space="preserve">Chemicals </v>
      </c>
      <c r="H155" s="84">
        <f>VLOOKUP($D155,GICS!$A$2:$H$159,5,0)</f>
        <v>1510</v>
      </c>
      <c r="I155" s="84" t="str">
        <f>VLOOKUP($D155,GICS!$A$2:$H$159,6,0)</f>
        <v>Materials</v>
      </c>
      <c r="J155" s="84">
        <f>VLOOKUP($D155,GICS!$A$2:$H$159,7,0)</f>
        <v>15</v>
      </c>
      <c r="K155" s="84" t="str">
        <f>VLOOKUP($D155,GICS!$A$2:$H$159,8,0)</f>
        <v>Materials</v>
      </c>
    </row>
    <row r="156" spans="1:11" x14ac:dyDescent="0.3">
      <c r="A156" s="84" t="s">
        <v>78</v>
      </c>
      <c r="B156" s="85">
        <v>22.22</v>
      </c>
      <c r="C156" s="84" t="s">
        <v>1090</v>
      </c>
      <c r="D156" s="84">
        <v>15103020</v>
      </c>
      <c r="E156" s="84" t="str">
        <f>VLOOKUP($D156,GICS!$A$2:$H$159,2,0)</f>
        <v xml:space="preserve">Paper Packaging </v>
      </c>
      <c r="F156" s="84">
        <f>VLOOKUP($D156,GICS!$A$2:$H$159,3,0)</f>
        <v>151030</v>
      </c>
      <c r="G156" s="84" t="str">
        <f>VLOOKUP($D156,GICS!$A$2:$H$159,4,0)</f>
        <v xml:space="preserve">Containers &amp; Packaging </v>
      </c>
      <c r="H156" s="84">
        <f>VLOOKUP($D156,GICS!$A$2:$H$159,5,0)</f>
        <v>1510</v>
      </c>
      <c r="I156" s="84" t="str">
        <f>VLOOKUP($D156,GICS!$A$2:$H$159,6,0)</f>
        <v>Materials</v>
      </c>
      <c r="J156" s="84">
        <f>VLOOKUP($D156,GICS!$A$2:$H$159,7,0)</f>
        <v>15</v>
      </c>
      <c r="K156" s="84" t="str">
        <f>VLOOKUP($D156,GICS!$A$2:$H$159,8,0)</f>
        <v>Materials</v>
      </c>
    </row>
    <row r="157" spans="1:11" x14ac:dyDescent="0.3">
      <c r="A157" s="84" t="s">
        <v>78</v>
      </c>
      <c r="B157" s="85">
        <v>22.23</v>
      </c>
      <c r="C157" s="84" t="s">
        <v>1091</v>
      </c>
      <c r="D157" s="84">
        <v>20102010</v>
      </c>
      <c r="E157" s="84" t="str">
        <f>VLOOKUP($D157,GICS!$A$2:$H$159,2,0)</f>
        <v xml:space="preserve">Building Products </v>
      </c>
      <c r="F157" s="84">
        <f>VLOOKUP($D157,GICS!$A$2:$H$159,3,0)</f>
        <v>201020</v>
      </c>
      <c r="G157" s="84" t="str">
        <f>VLOOKUP($D157,GICS!$A$2:$H$159,4,0)</f>
        <v xml:space="preserve">Building Products </v>
      </c>
      <c r="H157" s="84">
        <f>VLOOKUP($D157,GICS!$A$2:$H$159,5,0)</f>
        <v>2010</v>
      </c>
      <c r="I157" s="84" t="str">
        <f>VLOOKUP($D157,GICS!$A$2:$H$159,6,0)</f>
        <v>Capital goods</v>
      </c>
      <c r="J157" s="84">
        <f>VLOOKUP($D157,GICS!$A$2:$H$159,7,0)</f>
        <v>20</v>
      </c>
      <c r="K157" s="84" t="str">
        <f>VLOOKUP($D157,GICS!$A$2:$H$159,8,0)</f>
        <v>Industrials</v>
      </c>
    </row>
    <row r="158" spans="1:11" x14ac:dyDescent="0.3">
      <c r="A158" s="84" t="s">
        <v>78</v>
      </c>
      <c r="B158" s="85">
        <v>22.29</v>
      </c>
      <c r="C158" s="84" t="s">
        <v>1092</v>
      </c>
      <c r="D158" s="84">
        <v>25201050</v>
      </c>
      <c r="E158" s="84" t="str">
        <f>VLOOKUP($D158,GICS!$A$2:$H$159,2,0)</f>
        <v xml:space="preserve">Housewares &amp; Specialties </v>
      </c>
      <c r="F158" s="84">
        <f>VLOOKUP($D158,GICS!$A$2:$H$159,3,0)</f>
        <v>252010</v>
      </c>
      <c r="G158" s="84" t="str">
        <f>VLOOKUP($D158,GICS!$A$2:$H$159,4,0)</f>
        <v xml:space="preserve">Household Durables </v>
      </c>
      <c r="H158" s="84">
        <f>VLOOKUP($D158,GICS!$A$2:$H$159,5,0)</f>
        <v>2520</v>
      </c>
      <c r="I158" s="84" t="str">
        <f>VLOOKUP($D158,GICS!$A$2:$H$159,6,0)</f>
        <v>Consumer Durables &amp; Apparel</v>
      </c>
      <c r="J158" s="84">
        <f>VLOOKUP($D158,GICS!$A$2:$H$159,7,0)</f>
        <v>25</v>
      </c>
      <c r="K158" s="84" t="str">
        <f>VLOOKUP($D158,GICS!$A$2:$H$159,8,0)</f>
        <v>Consumer Discretionary</v>
      </c>
    </row>
    <row r="159" spans="1:11" x14ac:dyDescent="0.3">
      <c r="A159" s="84" t="s">
        <v>78</v>
      </c>
      <c r="B159" s="85">
        <v>23.11</v>
      </c>
      <c r="C159" s="84" t="s">
        <v>1093</v>
      </c>
      <c r="D159" s="84">
        <v>15102010</v>
      </c>
      <c r="E159" s="84" t="str">
        <f>VLOOKUP($D159,GICS!$A$2:$H$159,2,0)</f>
        <v xml:space="preserve">Construction Materials </v>
      </c>
      <c r="F159" s="84">
        <f>VLOOKUP($D159,GICS!$A$2:$H$159,3,0)</f>
        <v>151020</v>
      </c>
      <c r="G159" s="84" t="str">
        <f>VLOOKUP($D159,GICS!$A$2:$H$159,4,0)</f>
        <v xml:space="preserve">Construction Materials </v>
      </c>
      <c r="H159" s="84">
        <f>VLOOKUP($D159,GICS!$A$2:$H$159,5,0)</f>
        <v>1510</v>
      </c>
      <c r="I159" s="84" t="str">
        <f>VLOOKUP($D159,GICS!$A$2:$H$159,6,0)</f>
        <v>Materials</v>
      </c>
      <c r="J159" s="84">
        <f>VLOOKUP($D159,GICS!$A$2:$H$159,7,0)</f>
        <v>15</v>
      </c>
      <c r="K159" s="84" t="str">
        <f>VLOOKUP($D159,GICS!$A$2:$H$159,8,0)</f>
        <v>Materials</v>
      </c>
    </row>
    <row r="160" spans="1:11" x14ac:dyDescent="0.3">
      <c r="A160" s="84" t="s">
        <v>78</v>
      </c>
      <c r="B160" s="85">
        <v>23.12</v>
      </c>
      <c r="C160" s="84" t="s">
        <v>1094</v>
      </c>
      <c r="D160" s="84">
        <v>15102010</v>
      </c>
      <c r="E160" s="84" t="str">
        <f>VLOOKUP($D160,GICS!$A$2:$H$159,2,0)</f>
        <v xml:space="preserve">Construction Materials </v>
      </c>
      <c r="F160" s="84">
        <f>VLOOKUP($D160,GICS!$A$2:$H$159,3,0)</f>
        <v>151020</v>
      </c>
      <c r="G160" s="84" t="str">
        <f>VLOOKUP($D160,GICS!$A$2:$H$159,4,0)</f>
        <v xml:space="preserve">Construction Materials </v>
      </c>
      <c r="H160" s="84">
        <f>VLOOKUP($D160,GICS!$A$2:$H$159,5,0)</f>
        <v>1510</v>
      </c>
      <c r="I160" s="84" t="str">
        <f>VLOOKUP($D160,GICS!$A$2:$H$159,6,0)</f>
        <v>Materials</v>
      </c>
      <c r="J160" s="84">
        <f>VLOOKUP($D160,GICS!$A$2:$H$159,7,0)</f>
        <v>15</v>
      </c>
      <c r="K160" s="84" t="str">
        <f>VLOOKUP($D160,GICS!$A$2:$H$159,8,0)</f>
        <v>Materials</v>
      </c>
    </row>
    <row r="161" spans="1:11" x14ac:dyDescent="0.3">
      <c r="A161" s="84" t="s">
        <v>78</v>
      </c>
      <c r="B161" s="85">
        <v>23.13</v>
      </c>
      <c r="C161" s="84" t="s">
        <v>1095</v>
      </c>
      <c r="D161" s="84">
        <v>15103010</v>
      </c>
      <c r="E161" s="84" t="str">
        <f>VLOOKUP($D161,GICS!$A$2:$H$159,2,0)</f>
        <v xml:space="preserve">Metal &amp; Glass Containers </v>
      </c>
      <c r="F161" s="84">
        <f>VLOOKUP($D161,GICS!$A$2:$H$159,3,0)</f>
        <v>151030</v>
      </c>
      <c r="G161" s="84" t="str">
        <f>VLOOKUP($D161,GICS!$A$2:$H$159,4,0)</f>
        <v xml:space="preserve">Containers &amp; Packaging </v>
      </c>
      <c r="H161" s="84">
        <f>VLOOKUP($D161,GICS!$A$2:$H$159,5,0)</f>
        <v>1510</v>
      </c>
      <c r="I161" s="84" t="str">
        <f>VLOOKUP($D161,GICS!$A$2:$H$159,6,0)</f>
        <v>Materials</v>
      </c>
      <c r="J161" s="84">
        <f>VLOOKUP($D161,GICS!$A$2:$H$159,7,0)</f>
        <v>15</v>
      </c>
      <c r="K161" s="84" t="str">
        <f>VLOOKUP($D161,GICS!$A$2:$H$159,8,0)</f>
        <v>Materials</v>
      </c>
    </row>
    <row r="162" spans="1:11" x14ac:dyDescent="0.3">
      <c r="A162" s="84" t="s">
        <v>78</v>
      </c>
      <c r="B162" s="85">
        <v>23.14</v>
      </c>
      <c r="C162" s="84" t="s">
        <v>1096</v>
      </c>
      <c r="D162" s="84">
        <v>15101010</v>
      </c>
      <c r="E162" s="84" t="str">
        <f>VLOOKUP($D162,GICS!$A$2:$H$159,2,0)</f>
        <v xml:space="preserve">Commodity Chemicals </v>
      </c>
      <c r="F162" s="84">
        <f>VLOOKUP($D162,GICS!$A$2:$H$159,3,0)</f>
        <v>151010</v>
      </c>
      <c r="G162" s="84" t="str">
        <f>VLOOKUP($D162,GICS!$A$2:$H$159,4,0)</f>
        <v xml:space="preserve">Chemicals </v>
      </c>
      <c r="H162" s="84">
        <f>VLOOKUP($D162,GICS!$A$2:$H$159,5,0)</f>
        <v>1510</v>
      </c>
      <c r="I162" s="84" t="str">
        <f>VLOOKUP($D162,GICS!$A$2:$H$159,6,0)</f>
        <v>Materials</v>
      </c>
      <c r="J162" s="84">
        <f>VLOOKUP($D162,GICS!$A$2:$H$159,7,0)</f>
        <v>15</v>
      </c>
      <c r="K162" s="84" t="str">
        <f>VLOOKUP($D162,GICS!$A$2:$H$159,8,0)</f>
        <v>Materials</v>
      </c>
    </row>
    <row r="163" spans="1:11" x14ac:dyDescent="0.3">
      <c r="A163" s="84" t="s">
        <v>78</v>
      </c>
      <c r="B163" s="85">
        <v>23.19</v>
      </c>
      <c r="C163" s="84" t="s">
        <v>1097</v>
      </c>
      <c r="D163" s="84">
        <v>15103010</v>
      </c>
      <c r="E163" s="84" t="str">
        <f>VLOOKUP($D163,GICS!$A$2:$H$159,2,0)</f>
        <v xml:space="preserve">Metal &amp; Glass Containers </v>
      </c>
      <c r="F163" s="84">
        <f>VLOOKUP($D163,GICS!$A$2:$H$159,3,0)</f>
        <v>151030</v>
      </c>
      <c r="G163" s="84" t="str">
        <f>VLOOKUP($D163,GICS!$A$2:$H$159,4,0)</f>
        <v xml:space="preserve">Containers &amp; Packaging </v>
      </c>
      <c r="H163" s="84">
        <f>VLOOKUP($D163,GICS!$A$2:$H$159,5,0)</f>
        <v>1510</v>
      </c>
      <c r="I163" s="84" t="str">
        <f>VLOOKUP($D163,GICS!$A$2:$H$159,6,0)</f>
        <v>Materials</v>
      </c>
      <c r="J163" s="84">
        <f>VLOOKUP($D163,GICS!$A$2:$H$159,7,0)</f>
        <v>15</v>
      </c>
      <c r="K163" s="84" t="str">
        <f>VLOOKUP($D163,GICS!$A$2:$H$159,8,0)</f>
        <v>Materials</v>
      </c>
    </row>
    <row r="164" spans="1:11" x14ac:dyDescent="0.3">
      <c r="A164" s="84" t="s">
        <v>78</v>
      </c>
      <c r="B164" s="85">
        <v>23.2</v>
      </c>
      <c r="C164" s="84" t="s">
        <v>1098</v>
      </c>
      <c r="D164" s="84">
        <v>15102010</v>
      </c>
      <c r="E164" s="84" t="str">
        <f>VLOOKUP($D164,GICS!$A$2:$H$159,2,0)</f>
        <v xml:space="preserve">Construction Materials </v>
      </c>
      <c r="F164" s="84">
        <f>VLOOKUP($D164,GICS!$A$2:$H$159,3,0)</f>
        <v>151020</v>
      </c>
      <c r="G164" s="84" t="str">
        <f>VLOOKUP($D164,GICS!$A$2:$H$159,4,0)</f>
        <v xml:space="preserve">Construction Materials </v>
      </c>
      <c r="H164" s="84">
        <f>VLOOKUP($D164,GICS!$A$2:$H$159,5,0)</f>
        <v>1510</v>
      </c>
      <c r="I164" s="84" t="str">
        <f>VLOOKUP($D164,GICS!$A$2:$H$159,6,0)</f>
        <v>Materials</v>
      </c>
      <c r="J164" s="84">
        <f>VLOOKUP($D164,GICS!$A$2:$H$159,7,0)</f>
        <v>15</v>
      </c>
      <c r="K164" s="84" t="str">
        <f>VLOOKUP($D164,GICS!$A$2:$H$159,8,0)</f>
        <v>Materials</v>
      </c>
    </row>
    <row r="165" spans="1:11" x14ac:dyDescent="0.3">
      <c r="A165" s="84" t="s">
        <v>78</v>
      </c>
      <c r="B165" s="85">
        <v>23.31</v>
      </c>
      <c r="C165" s="84" t="s">
        <v>1099</v>
      </c>
      <c r="D165" s="84">
        <v>15102010</v>
      </c>
      <c r="E165" s="84" t="str">
        <f>VLOOKUP($D165,GICS!$A$2:$H$159,2,0)</f>
        <v xml:space="preserve">Construction Materials </v>
      </c>
      <c r="F165" s="84">
        <f>VLOOKUP($D165,GICS!$A$2:$H$159,3,0)</f>
        <v>151020</v>
      </c>
      <c r="G165" s="84" t="str">
        <f>VLOOKUP($D165,GICS!$A$2:$H$159,4,0)</f>
        <v xml:space="preserve">Construction Materials </v>
      </c>
      <c r="H165" s="84">
        <f>VLOOKUP($D165,GICS!$A$2:$H$159,5,0)</f>
        <v>1510</v>
      </c>
      <c r="I165" s="84" t="str">
        <f>VLOOKUP($D165,GICS!$A$2:$H$159,6,0)</f>
        <v>Materials</v>
      </c>
      <c r="J165" s="84">
        <f>VLOOKUP($D165,GICS!$A$2:$H$159,7,0)</f>
        <v>15</v>
      </c>
      <c r="K165" s="84" t="str">
        <f>VLOOKUP($D165,GICS!$A$2:$H$159,8,0)</f>
        <v>Materials</v>
      </c>
    </row>
    <row r="166" spans="1:11" x14ac:dyDescent="0.3">
      <c r="A166" s="84" t="s">
        <v>78</v>
      </c>
      <c r="B166" s="85">
        <v>23.32</v>
      </c>
      <c r="C166" s="84" t="s">
        <v>1100</v>
      </c>
      <c r="D166" s="84">
        <v>15102010</v>
      </c>
      <c r="E166" s="84" t="str">
        <f>VLOOKUP($D166,GICS!$A$2:$H$159,2,0)</f>
        <v xml:space="preserve">Construction Materials </v>
      </c>
      <c r="F166" s="84">
        <f>VLOOKUP($D166,GICS!$A$2:$H$159,3,0)</f>
        <v>151020</v>
      </c>
      <c r="G166" s="84" t="str">
        <f>VLOOKUP($D166,GICS!$A$2:$H$159,4,0)</f>
        <v xml:space="preserve">Construction Materials </v>
      </c>
      <c r="H166" s="84">
        <f>VLOOKUP($D166,GICS!$A$2:$H$159,5,0)</f>
        <v>1510</v>
      </c>
      <c r="I166" s="84" t="str">
        <f>VLOOKUP($D166,GICS!$A$2:$H$159,6,0)</f>
        <v>Materials</v>
      </c>
      <c r="J166" s="84">
        <f>VLOOKUP($D166,GICS!$A$2:$H$159,7,0)</f>
        <v>15</v>
      </c>
      <c r="K166" s="84" t="str">
        <f>VLOOKUP($D166,GICS!$A$2:$H$159,8,0)</f>
        <v>Materials</v>
      </c>
    </row>
    <row r="167" spans="1:11" x14ac:dyDescent="0.3">
      <c r="A167" s="84" t="s">
        <v>78</v>
      </c>
      <c r="B167" s="85">
        <v>23.41</v>
      </c>
      <c r="C167" s="84" t="s">
        <v>1101</v>
      </c>
      <c r="D167" s="84">
        <v>25201050</v>
      </c>
      <c r="E167" s="84" t="str">
        <f>VLOOKUP($D167,GICS!$A$2:$H$159,2,0)</f>
        <v xml:space="preserve">Housewares &amp; Specialties </v>
      </c>
      <c r="F167" s="84">
        <f>VLOOKUP($D167,GICS!$A$2:$H$159,3,0)</f>
        <v>252010</v>
      </c>
      <c r="G167" s="84" t="str">
        <f>VLOOKUP($D167,GICS!$A$2:$H$159,4,0)</f>
        <v xml:space="preserve">Household Durables </v>
      </c>
      <c r="H167" s="84">
        <f>VLOOKUP($D167,GICS!$A$2:$H$159,5,0)</f>
        <v>2520</v>
      </c>
      <c r="I167" s="84" t="str">
        <f>VLOOKUP($D167,GICS!$A$2:$H$159,6,0)</f>
        <v>Consumer Durables &amp; Apparel</v>
      </c>
      <c r="J167" s="84">
        <f>VLOOKUP($D167,GICS!$A$2:$H$159,7,0)</f>
        <v>25</v>
      </c>
      <c r="K167" s="84" t="str">
        <f>VLOOKUP($D167,GICS!$A$2:$H$159,8,0)</f>
        <v>Consumer Discretionary</v>
      </c>
    </row>
    <row r="168" spans="1:11" x14ac:dyDescent="0.3">
      <c r="A168" s="84" t="s">
        <v>78</v>
      </c>
      <c r="B168" s="85">
        <v>23.42</v>
      </c>
      <c r="C168" s="84" t="s">
        <v>1102</v>
      </c>
      <c r="D168" s="84">
        <v>20102010</v>
      </c>
      <c r="E168" s="84" t="str">
        <f>VLOOKUP($D168,GICS!$A$2:$H$159,2,0)</f>
        <v xml:space="preserve">Building Products </v>
      </c>
      <c r="F168" s="84">
        <f>VLOOKUP($D168,GICS!$A$2:$H$159,3,0)</f>
        <v>201020</v>
      </c>
      <c r="G168" s="84" t="str">
        <f>VLOOKUP($D168,GICS!$A$2:$H$159,4,0)</f>
        <v xml:space="preserve">Building Products </v>
      </c>
      <c r="H168" s="84">
        <f>VLOOKUP($D168,GICS!$A$2:$H$159,5,0)</f>
        <v>2010</v>
      </c>
      <c r="I168" s="84" t="str">
        <f>VLOOKUP($D168,GICS!$A$2:$H$159,6,0)</f>
        <v>Capital goods</v>
      </c>
      <c r="J168" s="84">
        <f>VLOOKUP($D168,GICS!$A$2:$H$159,7,0)</f>
        <v>20</v>
      </c>
      <c r="K168" s="84" t="str">
        <f>VLOOKUP($D168,GICS!$A$2:$H$159,8,0)</f>
        <v>Industrials</v>
      </c>
    </row>
    <row r="169" spans="1:11" x14ac:dyDescent="0.3">
      <c r="A169" s="84" t="s">
        <v>78</v>
      </c>
      <c r="B169" s="85">
        <v>23.43</v>
      </c>
      <c r="C169" s="84" t="s">
        <v>1103</v>
      </c>
      <c r="D169" s="84">
        <v>20104010</v>
      </c>
      <c r="E169" s="84" t="str">
        <f>VLOOKUP($D169,GICS!$A$2:$H$159,2,0)</f>
        <v xml:space="preserve">Electrical Components &amp; Equipment </v>
      </c>
      <c r="F169" s="84">
        <f>VLOOKUP($D169,GICS!$A$2:$H$159,3,0)</f>
        <v>201040</v>
      </c>
      <c r="G169" s="84" t="str">
        <f>VLOOKUP($D169,GICS!$A$2:$H$159,4,0)</f>
        <v xml:space="preserve">Electrical Equipment </v>
      </c>
      <c r="H169" s="84">
        <f>VLOOKUP($D169,GICS!$A$2:$H$159,5,0)</f>
        <v>2010</v>
      </c>
      <c r="I169" s="84" t="str">
        <f>VLOOKUP($D169,GICS!$A$2:$H$159,6,0)</f>
        <v>Capital goods</v>
      </c>
      <c r="J169" s="84">
        <f>VLOOKUP($D169,GICS!$A$2:$H$159,7,0)</f>
        <v>20</v>
      </c>
      <c r="K169" s="84" t="str">
        <f>VLOOKUP($D169,GICS!$A$2:$H$159,8,0)</f>
        <v>Industrials</v>
      </c>
    </row>
    <row r="170" spans="1:11" x14ac:dyDescent="0.3">
      <c r="A170" s="84" t="s">
        <v>78</v>
      </c>
      <c r="B170" s="85">
        <v>23.44</v>
      </c>
      <c r="C170" s="84" t="s">
        <v>1104</v>
      </c>
      <c r="D170" s="84">
        <v>20104010</v>
      </c>
      <c r="E170" s="84" t="str">
        <f>VLOOKUP($D170,GICS!$A$2:$H$159,2,0)</f>
        <v xml:space="preserve">Electrical Components &amp; Equipment </v>
      </c>
      <c r="F170" s="84">
        <f>VLOOKUP($D170,GICS!$A$2:$H$159,3,0)</f>
        <v>201040</v>
      </c>
      <c r="G170" s="84" t="str">
        <f>VLOOKUP($D170,GICS!$A$2:$H$159,4,0)</f>
        <v xml:space="preserve">Electrical Equipment </v>
      </c>
      <c r="H170" s="84">
        <f>VLOOKUP($D170,GICS!$A$2:$H$159,5,0)</f>
        <v>2010</v>
      </c>
      <c r="I170" s="84" t="str">
        <f>VLOOKUP($D170,GICS!$A$2:$H$159,6,0)</f>
        <v>Capital goods</v>
      </c>
      <c r="J170" s="84">
        <f>VLOOKUP($D170,GICS!$A$2:$H$159,7,0)</f>
        <v>20</v>
      </c>
      <c r="K170" s="84" t="str">
        <f>VLOOKUP($D170,GICS!$A$2:$H$159,8,0)</f>
        <v>Industrials</v>
      </c>
    </row>
    <row r="171" spans="1:11" x14ac:dyDescent="0.3">
      <c r="A171" s="84" t="s">
        <v>78</v>
      </c>
      <c r="B171" s="85">
        <v>23.49</v>
      </c>
      <c r="C171" s="84" t="s">
        <v>1105</v>
      </c>
      <c r="D171" s="84">
        <v>25201050</v>
      </c>
      <c r="E171" s="84" t="str">
        <f>VLOOKUP($D171,GICS!$A$2:$H$159,2,0)</f>
        <v xml:space="preserve">Housewares &amp; Specialties </v>
      </c>
      <c r="F171" s="84">
        <f>VLOOKUP($D171,GICS!$A$2:$H$159,3,0)</f>
        <v>252010</v>
      </c>
      <c r="G171" s="84" t="str">
        <f>VLOOKUP($D171,GICS!$A$2:$H$159,4,0)</f>
        <v xml:space="preserve">Household Durables </v>
      </c>
      <c r="H171" s="84">
        <f>VLOOKUP($D171,GICS!$A$2:$H$159,5,0)</f>
        <v>2520</v>
      </c>
      <c r="I171" s="84" t="str">
        <f>VLOOKUP($D171,GICS!$A$2:$H$159,6,0)</f>
        <v>Consumer Durables &amp; Apparel</v>
      </c>
      <c r="J171" s="84">
        <f>VLOOKUP($D171,GICS!$A$2:$H$159,7,0)</f>
        <v>25</v>
      </c>
      <c r="K171" s="84" t="str">
        <f>VLOOKUP($D171,GICS!$A$2:$H$159,8,0)</f>
        <v>Consumer Discretionary</v>
      </c>
    </row>
    <row r="172" spans="1:11" x14ac:dyDescent="0.3">
      <c r="A172" s="84" t="s">
        <v>78</v>
      </c>
      <c r="B172" s="85">
        <v>23.51</v>
      </c>
      <c r="C172" s="84" t="s">
        <v>1106</v>
      </c>
      <c r="D172" s="84">
        <v>15102010</v>
      </c>
      <c r="E172" s="84" t="str">
        <f>VLOOKUP($D172,GICS!$A$2:$H$159,2,0)</f>
        <v xml:space="preserve">Construction Materials </v>
      </c>
      <c r="F172" s="84">
        <f>VLOOKUP($D172,GICS!$A$2:$H$159,3,0)</f>
        <v>151020</v>
      </c>
      <c r="G172" s="84" t="str">
        <f>VLOOKUP($D172,GICS!$A$2:$H$159,4,0)</f>
        <v xml:space="preserve">Construction Materials </v>
      </c>
      <c r="H172" s="84">
        <f>VLOOKUP($D172,GICS!$A$2:$H$159,5,0)</f>
        <v>1510</v>
      </c>
      <c r="I172" s="84" t="str">
        <f>VLOOKUP($D172,GICS!$A$2:$H$159,6,0)</f>
        <v>Materials</v>
      </c>
      <c r="J172" s="84">
        <f>VLOOKUP($D172,GICS!$A$2:$H$159,7,0)</f>
        <v>15</v>
      </c>
      <c r="K172" s="84" t="str">
        <f>VLOOKUP($D172,GICS!$A$2:$H$159,8,0)</f>
        <v>Materials</v>
      </c>
    </row>
    <row r="173" spans="1:11" x14ac:dyDescent="0.3">
      <c r="A173" s="84" t="s">
        <v>78</v>
      </c>
      <c r="B173" s="85">
        <v>23.52</v>
      </c>
      <c r="C173" s="84" t="s">
        <v>1107</v>
      </c>
      <c r="D173" s="84">
        <v>15102010</v>
      </c>
      <c r="E173" s="84" t="str">
        <f>VLOOKUP($D173,GICS!$A$2:$H$159,2,0)</f>
        <v xml:space="preserve">Construction Materials </v>
      </c>
      <c r="F173" s="84">
        <f>VLOOKUP($D173,GICS!$A$2:$H$159,3,0)</f>
        <v>151020</v>
      </c>
      <c r="G173" s="84" t="str">
        <f>VLOOKUP($D173,GICS!$A$2:$H$159,4,0)</f>
        <v xml:space="preserve">Construction Materials </v>
      </c>
      <c r="H173" s="84">
        <f>VLOOKUP($D173,GICS!$A$2:$H$159,5,0)</f>
        <v>1510</v>
      </c>
      <c r="I173" s="84" t="str">
        <f>VLOOKUP($D173,GICS!$A$2:$H$159,6,0)</f>
        <v>Materials</v>
      </c>
      <c r="J173" s="84">
        <f>VLOOKUP($D173,GICS!$A$2:$H$159,7,0)</f>
        <v>15</v>
      </c>
      <c r="K173" s="84" t="str">
        <f>VLOOKUP($D173,GICS!$A$2:$H$159,8,0)</f>
        <v>Materials</v>
      </c>
    </row>
    <row r="174" spans="1:11" x14ac:dyDescent="0.3">
      <c r="A174" s="84" t="s">
        <v>78</v>
      </c>
      <c r="B174" s="85">
        <v>23.61</v>
      </c>
      <c r="C174" s="84" t="s">
        <v>1108</v>
      </c>
      <c r="D174" s="84">
        <v>15102010</v>
      </c>
      <c r="E174" s="84" t="str">
        <f>VLOOKUP($D174,GICS!$A$2:$H$159,2,0)</f>
        <v xml:space="preserve">Construction Materials </v>
      </c>
      <c r="F174" s="84">
        <f>VLOOKUP($D174,GICS!$A$2:$H$159,3,0)</f>
        <v>151020</v>
      </c>
      <c r="G174" s="84" t="str">
        <f>VLOOKUP($D174,GICS!$A$2:$H$159,4,0)</f>
        <v xml:space="preserve">Construction Materials </v>
      </c>
      <c r="H174" s="84">
        <f>VLOOKUP($D174,GICS!$A$2:$H$159,5,0)</f>
        <v>1510</v>
      </c>
      <c r="I174" s="84" t="str">
        <f>VLOOKUP($D174,GICS!$A$2:$H$159,6,0)</f>
        <v>Materials</v>
      </c>
      <c r="J174" s="84">
        <f>VLOOKUP($D174,GICS!$A$2:$H$159,7,0)</f>
        <v>15</v>
      </c>
      <c r="K174" s="84" t="str">
        <f>VLOOKUP($D174,GICS!$A$2:$H$159,8,0)</f>
        <v>Materials</v>
      </c>
    </row>
    <row r="175" spans="1:11" x14ac:dyDescent="0.3">
      <c r="A175" s="84" t="s">
        <v>78</v>
      </c>
      <c r="B175" s="85">
        <v>23.62</v>
      </c>
      <c r="C175" s="84" t="s">
        <v>1109</v>
      </c>
      <c r="D175" s="84">
        <v>15102010</v>
      </c>
      <c r="E175" s="84" t="str">
        <f>VLOOKUP($D175,GICS!$A$2:$H$159,2,0)</f>
        <v xml:space="preserve">Construction Materials </v>
      </c>
      <c r="F175" s="84">
        <f>VLOOKUP($D175,GICS!$A$2:$H$159,3,0)</f>
        <v>151020</v>
      </c>
      <c r="G175" s="84" t="str">
        <f>VLOOKUP($D175,GICS!$A$2:$H$159,4,0)</f>
        <v xml:space="preserve">Construction Materials </v>
      </c>
      <c r="H175" s="84">
        <f>VLOOKUP($D175,GICS!$A$2:$H$159,5,0)</f>
        <v>1510</v>
      </c>
      <c r="I175" s="84" t="str">
        <f>VLOOKUP($D175,GICS!$A$2:$H$159,6,0)</f>
        <v>Materials</v>
      </c>
      <c r="J175" s="84">
        <f>VLOOKUP($D175,GICS!$A$2:$H$159,7,0)</f>
        <v>15</v>
      </c>
      <c r="K175" s="84" t="str">
        <f>VLOOKUP($D175,GICS!$A$2:$H$159,8,0)</f>
        <v>Materials</v>
      </c>
    </row>
    <row r="176" spans="1:11" x14ac:dyDescent="0.3">
      <c r="A176" s="84" t="s">
        <v>78</v>
      </c>
      <c r="B176" s="85">
        <v>23.63</v>
      </c>
      <c r="C176" s="84" t="s">
        <v>1110</v>
      </c>
      <c r="D176" s="84">
        <v>15102010</v>
      </c>
      <c r="E176" s="84" t="str">
        <f>VLOOKUP($D176,GICS!$A$2:$H$159,2,0)</f>
        <v xml:space="preserve">Construction Materials </v>
      </c>
      <c r="F176" s="84">
        <f>VLOOKUP($D176,GICS!$A$2:$H$159,3,0)</f>
        <v>151020</v>
      </c>
      <c r="G176" s="84" t="str">
        <f>VLOOKUP($D176,GICS!$A$2:$H$159,4,0)</f>
        <v xml:space="preserve">Construction Materials </v>
      </c>
      <c r="H176" s="84">
        <f>VLOOKUP($D176,GICS!$A$2:$H$159,5,0)</f>
        <v>1510</v>
      </c>
      <c r="I176" s="84" t="str">
        <f>VLOOKUP($D176,GICS!$A$2:$H$159,6,0)</f>
        <v>Materials</v>
      </c>
      <c r="J176" s="84">
        <f>VLOOKUP($D176,GICS!$A$2:$H$159,7,0)</f>
        <v>15</v>
      </c>
      <c r="K176" s="84" t="str">
        <f>VLOOKUP($D176,GICS!$A$2:$H$159,8,0)</f>
        <v>Materials</v>
      </c>
    </row>
    <row r="177" spans="1:11" x14ac:dyDescent="0.3">
      <c r="A177" s="84" t="s">
        <v>78</v>
      </c>
      <c r="B177" s="85">
        <v>23.64</v>
      </c>
      <c r="C177" s="84" t="s">
        <v>1111</v>
      </c>
      <c r="D177" s="84">
        <v>15102010</v>
      </c>
      <c r="E177" s="84" t="str">
        <f>VLOOKUP($D177,GICS!$A$2:$H$159,2,0)</f>
        <v xml:space="preserve">Construction Materials </v>
      </c>
      <c r="F177" s="84">
        <f>VLOOKUP($D177,GICS!$A$2:$H$159,3,0)</f>
        <v>151020</v>
      </c>
      <c r="G177" s="84" t="str">
        <f>VLOOKUP($D177,GICS!$A$2:$H$159,4,0)</f>
        <v xml:space="preserve">Construction Materials </v>
      </c>
      <c r="H177" s="84">
        <f>VLOOKUP($D177,GICS!$A$2:$H$159,5,0)</f>
        <v>1510</v>
      </c>
      <c r="I177" s="84" t="str">
        <f>VLOOKUP($D177,GICS!$A$2:$H$159,6,0)</f>
        <v>Materials</v>
      </c>
      <c r="J177" s="84">
        <f>VLOOKUP($D177,GICS!$A$2:$H$159,7,0)</f>
        <v>15</v>
      </c>
      <c r="K177" s="84" t="str">
        <f>VLOOKUP($D177,GICS!$A$2:$H$159,8,0)</f>
        <v>Materials</v>
      </c>
    </row>
    <row r="178" spans="1:11" x14ac:dyDescent="0.3">
      <c r="A178" s="84" t="s">
        <v>78</v>
      </c>
      <c r="B178" s="85">
        <v>23.65</v>
      </c>
      <c r="C178" s="84" t="s">
        <v>1112</v>
      </c>
      <c r="D178" s="84">
        <v>15102010</v>
      </c>
      <c r="E178" s="84" t="str">
        <f>VLOOKUP($D178,GICS!$A$2:$H$159,2,0)</f>
        <v xml:space="preserve">Construction Materials </v>
      </c>
      <c r="F178" s="84">
        <f>VLOOKUP($D178,GICS!$A$2:$H$159,3,0)</f>
        <v>151020</v>
      </c>
      <c r="G178" s="84" t="str">
        <f>VLOOKUP($D178,GICS!$A$2:$H$159,4,0)</f>
        <v xml:space="preserve">Construction Materials </v>
      </c>
      <c r="H178" s="84">
        <f>VLOOKUP($D178,GICS!$A$2:$H$159,5,0)</f>
        <v>1510</v>
      </c>
      <c r="I178" s="84" t="str">
        <f>VLOOKUP($D178,GICS!$A$2:$H$159,6,0)</f>
        <v>Materials</v>
      </c>
      <c r="J178" s="84">
        <f>VLOOKUP($D178,GICS!$A$2:$H$159,7,0)</f>
        <v>15</v>
      </c>
      <c r="K178" s="84" t="str">
        <f>VLOOKUP($D178,GICS!$A$2:$H$159,8,0)</f>
        <v>Materials</v>
      </c>
    </row>
    <row r="179" spans="1:11" x14ac:dyDescent="0.3">
      <c r="A179" s="84" t="s">
        <v>78</v>
      </c>
      <c r="B179" s="85">
        <v>23.69</v>
      </c>
      <c r="C179" s="84" t="s">
        <v>1113</v>
      </c>
      <c r="D179" s="84">
        <v>15102010</v>
      </c>
      <c r="E179" s="84" t="str">
        <f>VLOOKUP($D179,GICS!$A$2:$H$159,2,0)</f>
        <v xml:space="preserve">Construction Materials </v>
      </c>
      <c r="F179" s="84">
        <f>VLOOKUP($D179,GICS!$A$2:$H$159,3,0)</f>
        <v>151020</v>
      </c>
      <c r="G179" s="84" t="str">
        <f>VLOOKUP($D179,GICS!$A$2:$H$159,4,0)</f>
        <v xml:space="preserve">Construction Materials </v>
      </c>
      <c r="H179" s="84">
        <f>VLOOKUP($D179,GICS!$A$2:$H$159,5,0)</f>
        <v>1510</v>
      </c>
      <c r="I179" s="84" t="str">
        <f>VLOOKUP($D179,GICS!$A$2:$H$159,6,0)</f>
        <v>Materials</v>
      </c>
      <c r="J179" s="84">
        <f>VLOOKUP($D179,GICS!$A$2:$H$159,7,0)</f>
        <v>15</v>
      </c>
      <c r="K179" s="84" t="str">
        <f>VLOOKUP($D179,GICS!$A$2:$H$159,8,0)</f>
        <v>Materials</v>
      </c>
    </row>
    <row r="180" spans="1:11" x14ac:dyDescent="0.3">
      <c r="A180" s="84" t="s">
        <v>78</v>
      </c>
      <c r="B180" s="85">
        <v>23.7</v>
      </c>
      <c r="C180" s="84" t="s">
        <v>1114</v>
      </c>
      <c r="D180" s="84">
        <v>15102010</v>
      </c>
      <c r="E180" s="84" t="str">
        <f>VLOOKUP($D180,GICS!$A$2:$H$159,2,0)</f>
        <v xml:space="preserve">Construction Materials </v>
      </c>
      <c r="F180" s="84">
        <f>VLOOKUP($D180,GICS!$A$2:$H$159,3,0)</f>
        <v>151020</v>
      </c>
      <c r="G180" s="84" t="str">
        <f>VLOOKUP($D180,GICS!$A$2:$H$159,4,0)</f>
        <v xml:space="preserve">Construction Materials </v>
      </c>
      <c r="H180" s="84">
        <f>VLOOKUP($D180,GICS!$A$2:$H$159,5,0)</f>
        <v>1510</v>
      </c>
      <c r="I180" s="84" t="str">
        <f>VLOOKUP($D180,GICS!$A$2:$H$159,6,0)</f>
        <v>Materials</v>
      </c>
      <c r="J180" s="84">
        <f>VLOOKUP($D180,GICS!$A$2:$H$159,7,0)</f>
        <v>15</v>
      </c>
      <c r="K180" s="84" t="str">
        <f>VLOOKUP($D180,GICS!$A$2:$H$159,8,0)</f>
        <v>Materials</v>
      </c>
    </row>
    <row r="181" spans="1:11" x14ac:dyDescent="0.3">
      <c r="A181" s="84" t="s">
        <v>78</v>
      </c>
      <c r="B181" s="85">
        <v>23.91</v>
      </c>
      <c r="C181" s="84" t="s">
        <v>1115</v>
      </c>
      <c r="D181" s="84">
        <v>15102010</v>
      </c>
      <c r="E181" s="84" t="str">
        <f>VLOOKUP($D181,GICS!$A$2:$H$159,2,0)</f>
        <v xml:space="preserve">Construction Materials </v>
      </c>
      <c r="F181" s="84">
        <f>VLOOKUP($D181,GICS!$A$2:$H$159,3,0)</f>
        <v>151020</v>
      </c>
      <c r="G181" s="84" t="str">
        <f>VLOOKUP($D181,GICS!$A$2:$H$159,4,0)</f>
        <v xml:space="preserve">Construction Materials </v>
      </c>
      <c r="H181" s="84">
        <f>VLOOKUP($D181,GICS!$A$2:$H$159,5,0)</f>
        <v>1510</v>
      </c>
      <c r="I181" s="84" t="str">
        <f>VLOOKUP($D181,GICS!$A$2:$H$159,6,0)</f>
        <v>Materials</v>
      </c>
      <c r="J181" s="84">
        <f>VLOOKUP($D181,GICS!$A$2:$H$159,7,0)</f>
        <v>15</v>
      </c>
      <c r="K181" s="84" t="str">
        <f>VLOOKUP($D181,GICS!$A$2:$H$159,8,0)</f>
        <v>Materials</v>
      </c>
    </row>
    <row r="182" spans="1:11" x14ac:dyDescent="0.3">
      <c r="A182" s="84" t="s">
        <v>78</v>
      </c>
      <c r="B182" s="85">
        <v>23.99</v>
      </c>
      <c r="C182" s="84" t="s">
        <v>1116</v>
      </c>
      <c r="D182" s="84">
        <v>15102010</v>
      </c>
      <c r="E182" s="84" t="str">
        <f>VLOOKUP($D182,GICS!$A$2:$H$159,2,0)</f>
        <v xml:space="preserve">Construction Materials </v>
      </c>
      <c r="F182" s="84">
        <f>VLOOKUP($D182,GICS!$A$2:$H$159,3,0)</f>
        <v>151020</v>
      </c>
      <c r="G182" s="84" t="str">
        <f>VLOOKUP($D182,GICS!$A$2:$H$159,4,0)</f>
        <v xml:space="preserve">Construction Materials </v>
      </c>
      <c r="H182" s="84">
        <f>VLOOKUP($D182,GICS!$A$2:$H$159,5,0)</f>
        <v>1510</v>
      </c>
      <c r="I182" s="84" t="str">
        <f>VLOOKUP($D182,GICS!$A$2:$H$159,6,0)</f>
        <v>Materials</v>
      </c>
      <c r="J182" s="84">
        <f>VLOOKUP($D182,GICS!$A$2:$H$159,7,0)</f>
        <v>15</v>
      </c>
      <c r="K182" s="84" t="str">
        <f>VLOOKUP($D182,GICS!$A$2:$H$159,8,0)</f>
        <v>Materials</v>
      </c>
    </row>
    <row r="183" spans="1:11" x14ac:dyDescent="0.3">
      <c r="A183" s="84" t="s">
        <v>78</v>
      </c>
      <c r="B183" s="85">
        <v>24.1</v>
      </c>
      <c r="C183" s="84" t="s">
        <v>1117</v>
      </c>
      <c r="D183" s="84">
        <v>15104050</v>
      </c>
      <c r="E183" s="84" t="str">
        <f>VLOOKUP($D183,GICS!$A$2:$H$159,2,0)</f>
        <v>Steel</v>
      </c>
      <c r="F183" s="84">
        <f>VLOOKUP($D183,GICS!$A$2:$H$159,3,0)</f>
        <v>151040</v>
      </c>
      <c r="G183" s="84" t="str">
        <f>VLOOKUP($D183,GICS!$A$2:$H$159,4,0)</f>
        <v xml:space="preserve">Metals &amp; Mining </v>
      </c>
      <c r="H183" s="84">
        <f>VLOOKUP($D183,GICS!$A$2:$H$159,5,0)</f>
        <v>1510</v>
      </c>
      <c r="I183" s="84" t="str">
        <f>VLOOKUP($D183,GICS!$A$2:$H$159,6,0)</f>
        <v>Materials</v>
      </c>
      <c r="J183" s="84">
        <f>VLOOKUP($D183,GICS!$A$2:$H$159,7,0)</f>
        <v>15</v>
      </c>
      <c r="K183" s="84" t="str">
        <f>VLOOKUP($D183,GICS!$A$2:$H$159,8,0)</f>
        <v>Materials</v>
      </c>
    </row>
    <row r="184" spans="1:11" x14ac:dyDescent="0.3">
      <c r="A184" s="84" t="s">
        <v>78</v>
      </c>
      <c r="B184" s="85">
        <v>24.2</v>
      </c>
      <c r="C184" s="84" t="s">
        <v>1118</v>
      </c>
      <c r="D184" s="84">
        <v>15104050</v>
      </c>
      <c r="E184" s="84" t="str">
        <f>VLOOKUP($D184,GICS!$A$2:$H$159,2,0)</f>
        <v>Steel</v>
      </c>
      <c r="F184" s="84">
        <f>VLOOKUP($D184,GICS!$A$2:$H$159,3,0)</f>
        <v>151040</v>
      </c>
      <c r="G184" s="84" t="str">
        <f>VLOOKUP($D184,GICS!$A$2:$H$159,4,0)</f>
        <v xml:space="preserve">Metals &amp; Mining </v>
      </c>
      <c r="H184" s="84">
        <f>VLOOKUP($D184,GICS!$A$2:$H$159,5,0)</f>
        <v>1510</v>
      </c>
      <c r="I184" s="84" t="str">
        <f>VLOOKUP($D184,GICS!$A$2:$H$159,6,0)</f>
        <v>Materials</v>
      </c>
      <c r="J184" s="84">
        <f>VLOOKUP($D184,GICS!$A$2:$H$159,7,0)</f>
        <v>15</v>
      </c>
      <c r="K184" s="84" t="str">
        <f>VLOOKUP($D184,GICS!$A$2:$H$159,8,0)</f>
        <v>Materials</v>
      </c>
    </row>
    <row r="185" spans="1:11" x14ac:dyDescent="0.3">
      <c r="A185" s="84" t="s">
        <v>78</v>
      </c>
      <c r="B185" s="85">
        <v>24.31</v>
      </c>
      <c r="C185" s="84" t="s">
        <v>1119</v>
      </c>
      <c r="D185" s="84">
        <v>15104050</v>
      </c>
      <c r="E185" s="84" t="str">
        <f>VLOOKUP($D185,GICS!$A$2:$H$159,2,0)</f>
        <v>Steel</v>
      </c>
      <c r="F185" s="84">
        <f>VLOOKUP($D185,GICS!$A$2:$H$159,3,0)</f>
        <v>151040</v>
      </c>
      <c r="G185" s="84" t="str">
        <f>VLOOKUP($D185,GICS!$A$2:$H$159,4,0)</f>
        <v xml:space="preserve">Metals &amp; Mining </v>
      </c>
      <c r="H185" s="84">
        <f>VLOOKUP($D185,GICS!$A$2:$H$159,5,0)</f>
        <v>1510</v>
      </c>
      <c r="I185" s="84" t="str">
        <f>VLOOKUP($D185,GICS!$A$2:$H$159,6,0)</f>
        <v>Materials</v>
      </c>
      <c r="J185" s="84">
        <f>VLOOKUP($D185,GICS!$A$2:$H$159,7,0)</f>
        <v>15</v>
      </c>
      <c r="K185" s="84" t="str">
        <f>VLOOKUP($D185,GICS!$A$2:$H$159,8,0)</f>
        <v>Materials</v>
      </c>
    </row>
    <row r="186" spans="1:11" x14ac:dyDescent="0.3">
      <c r="A186" s="84" t="s">
        <v>78</v>
      </c>
      <c r="B186" s="85">
        <v>24.32</v>
      </c>
      <c r="C186" s="84" t="s">
        <v>1120</v>
      </c>
      <c r="D186" s="84">
        <v>15104050</v>
      </c>
      <c r="E186" s="84" t="str">
        <f>VLOOKUP($D186,GICS!$A$2:$H$159,2,0)</f>
        <v>Steel</v>
      </c>
      <c r="F186" s="84">
        <f>VLOOKUP($D186,GICS!$A$2:$H$159,3,0)</f>
        <v>151040</v>
      </c>
      <c r="G186" s="84" t="str">
        <f>VLOOKUP($D186,GICS!$A$2:$H$159,4,0)</f>
        <v xml:space="preserve">Metals &amp; Mining </v>
      </c>
      <c r="H186" s="84">
        <f>VLOOKUP($D186,GICS!$A$2:$H$159,5,0)</f>
        <v>1510</v>
      </c>
      <c r="I186" s="84" t="str">
        <f>VLOOKUP($D186,GICS!$A$2:$H$159,6,0)</f>
        <v>Materials</v>
      </c>
      <c r="J186" s="84">
        <f>VLOOKUP($D186,GICS!$A$2:$H$159,7,0)</f>
        <v>15</v>
      </c>
      <c r="K186" s="84" t="str">
        <f>VLOOKUP($D186,GICS!$A$2:$H$159,8,0)</f>
        <v>Materials</v>
      </c>
    </row>
    <row r="187" spans="1:11" x14ac:dyDescent="0.3">
      <c r="A187" s="84" t="s">
        <v>78</v>
      </c>
      <c r="B187" s="85">
        <v>24.33</v>
      </c>
      <c r="C187" s="84" t="s">
        <v>1121</v>
      </c>
      <c r="D187" s="84">
        <v>15104050</v>
      </c>
      <c r="E187" s="84" t="str">
        <f>VLOOKUP($D187,GICS!$A$2:$H$159,2,0)</f>
        <v>Steel</v>
      </c>
      <c r="F187" s="84">
        <f>VLOOKUP($D187,GICS!$A$2:$H$159,3,0)</f>
        <v>151040</v>
      </c>
      <c r="G187" s="84" t="str">
        <f>VLOOKUP($D187,GICS!$A$2:$H$159,4,0)</f>
        <v xml:space="preserve">Metals &amp; Mining </v>
      </c>
      <c r="H187" s="84">
        <f>VLOOKUP($D187,GICS!$A$2:$H$159,5,0)</f>
        <v>1510</v>
      </c>
      <c r="I187" s="84" t="str">
        <f>VLOOKUP($D187,GICS!$A$2:$H$159,6,0)</f>
        <v>Materials</v>
      </c>
      <c r="J187" s="84">
        <f>VLOOKUP($D187,GICS!$A$2:$H$159,7,0)</f>
        <v>15</v>
      </c>
      <c r="K187" s="84" t="str">
        <f>VLOOKUP($D187,GICS!$A$2:$H$159,8,0)</f>
        <v>Materials</v>
      </c>
    </row>
    <row r="188" spans="1:11" x14ac:dyDescent="0.3">
      <c r="A188" s="84" t="s">
        <v>78</v>
      </c>
      <c r="B188" s="85">
        <v>24.34</v>
      </c>
      <c r="C188" s="84" t="s">
        <v>1122</v>
      </c>
      <c r="D188" s="84">
        <v>15104050</v>
      </c>
      <c r="E188" s="84" t="str">
        <f>VLOOKUP($D188,GICS!$A$2:$H$159,2,0)</f>
        <v>Steel</v>
      </c>
      <c r="F188" s="84">
        <f>VLOOKUP($D188,GICS!$A$2:$H$159,3,0)</f>
        <v>151040</v>
      </c>
      <c r="G188" s="84" t="str">
        <f>VLOOKUP($D188,GICS!$A$2:$H$159,4,0)</f>
        <v xml:space="preserve">Metals &amp; Mining </v>
      </c>
      <c r="H188" s="84">
        <f>VLOOKUP($D188,GICS!$A$2:$H$159,5,0)</f>
        <v>1510</v>
      </c>
      <c r="I188" s="84" t="str">
        <f>VLOOKUP($D188,GICS!$A$2:$H$159,6,0)</f>
        <v>Materials</v>
      </c>
      <c r="J188" s="84">
        <f>VLOOKUP($D188,GICS!$A$2:$H$159,7,0)</f>
        <v>15</v>
      </c>
      <c r="K188" s="84" t="str">
        <f>VLOOKUP($D188,GICS!$A$2:$H$159,8,0)</f>
        <v>Materials</v>
      </c>
    </row>
    <row r="189" spans="1:11" x14ac:dyDescent="0.3">
      <c r="A189" s="253" t="s">
        <v>78</v>
      </c>
      <c r="B189" s="254">
        <v>24.41</v>
      </c>
      <c r="C189" s="253" t="s">
        <v>1123</v>
      </c>
      <c r="D189" s="84">
        <v>15104040</v>
      </c>
      <c r="E189" s="84" t="str">
        <f>VLOOKUP($D189,GICS!$A$2:$H$159,2,0)</f>
        <v xml:space="preserve">Precious Metals &amp; Minerals </v>
      </c>
      <c r="F189" s="84">
        <f>VLOOKUP($D189,GICS!$A$2:$H$159,3,0)</f>
        <v>151040</v>
      </c>
      <c r="G189" s="84" t="str">
        <f>VLOOKUP($D189,GICS!$A$2:$H$159,4,0)</f>
        <v xml:space="preserve">Metals &amp; Mining </v>
      </c>
      <c r="H189" s="84">
        <f>VLOOKUP($D189,GICS!$A$2:$H$159,5,0)</f>
        <v>1510</v>
      </c>
      <c r="I189" s="84" t="str">
        <f>VLOOKUP($D189,GICS!$A$2:$H$159,6,0)</f>
        <v>Materials</v>
      </c>
      <c r="J189" s="84">
        <f>VLOOKUP($D189,GICS!$A$2:$H$159,7,0)</f>
        <v>15</v>
      </c>
      <c r="K189" s="84" t="str">
        <f>VLOOKUP($D189,GICS!$A$2:$H$159,8,0)</f>
        <v>Materials</v>
      </c>
    </row>
    <row r="190" spans="1:11" x14ac:dyDescent="0.3">
      <c r="A190" s="253"/>
      <c r="B190" s="254"/>
      <c r="C190" s="253"/>
      <c r="D190" s="84">
        <v>15104030</v>
      </c>
      <c r="E190" s="84" t="str">
        <f>VLOOKUP($D190,GICS!$A$2:$H$159,2,0)</f>
        <v>Gold</v>
      </c>
      <c r="F190" s="84">
        <f>VLOOKUP($D190,GICS!$A$2:$H$159,3,0)</f>
        <v>151040</v>
      </c>
      <c r="G190" s="84" t="str">
        <f>VLOOKUP($D190,GICS!$A$2:$H$159,4,0)</f>
        <v xml:space="preserve">Metals &amp; Mining </v>
      </c>
      <c r="H190" s="84">
        <f>VLOOKUP($D190,GICS!$A$2:$H$159,5,0)</f>
        <v>1510</v>
      </c>
      <c r="I190" s="84" t="str">
        <f>VLOOKUP($D190,GICS!$A$2:$H$159,6,0)</f>
        <v>Materials</v>
      </c>
      <c r="J190" s="84">
        <f>VLOOKUP($D190,GICS!$A$2:$H$159,7,0)</f>
        <v>15</v>
      </c>
      <c r="K190" s="84" t="str">
        <f>VLOOKUP($D190,GICS!$A$2:$H$159,8,0)</f>
        <v>Materials</v>
      </c>
    </row>
    <row r="191" spans="1:11" x14ac:dyDescent="0.3">
      <c r="A191" s="253"/>
      <c r="B191" s="254"/>
      <c r="C191" s="253"/>
      <c r="D191" s="84">
        <v>15104045</v>
      </c>
      <c r="E191" s="84" t="str">
        <f>VLOOKUP($D191,GICS!$A$2:$H$159,2,0)</f>
        <v>Silver</v>
      </c>
      <c r="F191" s="84">
        <f>VLOOKUP($D191,GICS!$A$2:$H$159,3,0)</f>
        <v>151040</v>
      </c>
      <c r="G191" s="84" t="str">
        <f>VLOOKUP($D191,GICS!$A$2:$H$159,4,0)</f>
        <v xml:space="preserve">Metals &amp; Mining </v>
      </c>
      <c r="H191" s="84">
        <f>VLOOKUP($D191,GICS!$A$2:$H$159,5,0)</f>
        <v>1510</v>
      </c>
      <c r="I191" s="84" t="str">
        <f>VLOOKUP($D191,GICS!$A$2:$H$159,6,0)</f>
        <v>Materials</v>
      </c>
      <c r="J191" s="84">
        <f>VLOOKUP($D191,GICS!$A$2:$H$159,7,0)</f>
        <v>15</v>
      </c>
      <c r="K191" s="84" t="str">
        <f>VLOOKUP($D191,GICS!$A$2:$H$159,8,0)</f>
        <v>Materials</v>
      </c>
    </row>
    <row r="192" spans="1:11" x14ac:dyDescent="0.3">
      <c r="A192" s="84" t="s">
        <v>78</v>
      </c>
      <c r="B192" s="85">
        <v>24.42</v>
      </c>
      <c r="C192" s="84" t="s">
        <v>1124</v>
      </c>
      <c r="D192" s="84">
        <v>15104010</v>
      </c>
      <c r="E192" s="84" t="str">
        <f>VLOOKUP($D192,GICS!$A$2:$H$159,2,0)</f>
        <v xml:space="preserve">Aluminum </v>
      </c>
      <c r="F192" s="84">
        <f>VLOOKUP($D192,GICS!$A$2:$H$159,3,0)</f>
        <v>151040</v>
      </c>
      <c r="G192" s="84" t="str">
        <f>VLOOKUP($D192,GICS!$A$2:$H$159,4,0)</f>
        <v xml:space="preserve">Metals &amp; Mining </v>
      </c>
      <c r="H192" s="84">
        <f>VLOOKUP($D192,GICS!$A$2:$H$159,5,0)</f>
        <v>1510</v>
      </c>
      <c r="I192" s="84" t="str">
        <f>VLOOKUP($D192,GICS!$A$2:$H$159,6,0)</f>
        <v>Materials</v>
      </c>
      <c r="J192" s="84">
        <f>VLOOKUP($D192,GICS!$A$2:$H$159,7,0)</f>
        <v>15</v>
      </c>
      <c r="K192" s="84" t="str">
        <f>VLOOKUP($D192,GICS!$A$2:$H$159,8,0)</f>
        <v>Materials</v>
      </c>
    </row>
    <row r="193" spans="1:11" x14ac:dyDescent="0.3">
      <c r="A193" s="84" t="s">
        <v>78</v>
      </c>
      <c r="B193" s="85">
        <v>24.43</v>
      </c>
      <c r="C193" s="84" t="s">
        <v>1125</v>
      </c>
      <c r="D193" s="84">
        <v>15104020</v>
      </c>
      <c r="E193" s="84" t="str">
        <f>VLOOKUP($D193,GICS!$A$2:$H$159,2,0)</f>
        <v xml:space="preserve">Diversified Metals &amp; Mining </v>
      </c>
      <c r="F193" s="84">
        <f>VLOOKUP($D193,GICS!$A$2:$H$159,3,0)</f>
        <v>151040</v>
      </c>
      <c r="G193" s="84" t="str">
        <f>VLOOKUP($D193,GICS!$A$2:$H$159,4,0)</f>
        <v xml:space="preserve">Metals &amp; Mining </v>
      </c>
      <c r="H193" s="84">
        <f>VLOOKUP($D193,GICS!$A$2:$H$159,5,0)</f>
        <v>1510</v>
      </c>
      <c r="I193" s="84" t="str">
        <f>VLOOKUP($D193,GICS!$A$2:$H$159,6,0)</f>
        <v>Materials</v>
      </c>
      <c r="J193" s="84">
        <f>VLOOKUP($D193,GICS!$A$2:$H$159,7,0)</f>
        <v>15</v>
      </c>
      <c r="K193" s="84" t="str">
        <f>VLOOKUP($D193,GICS!$A$2:$H$159,8,0)</f>
        <v>Materials</v>
      </c>
    </row>
    <row r="194" spans="1:11" x14ac:dyDescent="0.3">
      <c r="A194" s="84" t="s">
        <v>78</v>
      </c>
      <c r="B194" s="85">
        <v>24.44</v>
      </c>
      <c r="C194" s="84" t="s">
        <v>1126</v>
      </c>
      <c r="D194" s="84">
        <v>15104025</v>
      </c>
      <c r="E194" s="84" t="str">
        <f>VLOOKUP($D194,GICS!$A$2:$H$159,2,0)</f>
        <v>Copper</v>
      </c>
      <c r="F194" s="84">
        <f>VLOOKUP($D194,GICS!$A$2:$H$159,3,0)</f>
        <v>151040</v>
      </c>
      <c r="G194" s="84" t="str">
        <f>VLOOKUP($D194,GICS!$A$2:$H$159,4,0)</f>
        <v xml:space="preserve">Metals &amp; Mining </v>
      </c>
      <c r="H194" s="84">
        <f>VLOOKUP($D194,GICS!$A$2:$H$159,5,0)</f>
        <v>1510</v>
      </c>
      <c r="I194" s="84" t="str">
        <f>VLOOKUP($D194,GICS!$A$2:$H$159,6,0)</f>
        <v>Materials</v>
      </c>
      <c r="J194" s="84">
        <f>VLOOKUP($D194,GICS!$A$2:$H$159,7,0)</f>
        <v>15</v>
      </c>
      <c r="K194" s="84" t="str">
        <f>VLOOKUP($D194,GICS!$A$2:$H$159,8,0)</f>
        <v>Materials</v>
      </c>
    </row>
    <row r="195" spans="1:11" x14ac:dyDescent="0.3">
      <c r="A195" s="84" t="s">
        <v>78</v>
      </c>
      <c r="B195" s="85">
        <v>24.45</v>
      </c>
      <c r="C195" s="84" t="s">
        <v>1128</v>
      </c>
      <c r="D195" s="84">
        <v>15104020</v>
      </c>
      <c r="E195" s="84" t="str">
        <f>VLOOKUP($D195,GICS!$A$2:$H$159,2,0)</f>
        <v xml:space="preserve">Diversified Metals &amp; Mining </v>
      </c>
      <c r="F195" s="84">
        <f>VLOOKUP($D195,GICS!$A$2:$H$159,3,0)</f>
        <v>151040</v>
      </c>
      <c r="G195" s="84" t="str">
        <f>VLOOKUP($D195,GICS!$A$2:$H$159,4,0)</f>
        <v xml:space="preserve">Metals &amp; Mining </v>
      </c>
      <c r="H195" s="84">
        <f>VLOOKUP($D195,GICS!$A$2:$H$159,5,0)</f>
        <v>1510</v>
      </c>
      <c r="I195" s="84" t="str">
        <f>VLOOKUP($D195,GICS!$A$2:$H$159,6,0)</f>
        <v>Materials</v>
      </c>
      <c r="J195" s="84">
        <f>VLOOKUP($D195,GICS!$A$2:$H$159,7,0)</f>
        <v>15</v>
      </c>
      <c r="K195" s="84" t="str">
        <f>VLOOKUP($D195,GICS!$A$2:$H$159,8,0)</f>
        <v>Materials</v>
      </c>
    </row>
    <row r="196" spans="1:11" x14ac:dyDescent="0.3">
      <c r="A196" s="84" t="s">
        <v>78</v>
      </c>
      <c r="B196" s="85">
        <v>24.46</v>
      </c>
      <c r="C196" s="84" t="s">
        <v>1129</v>
      </c>
      <c r="D196" s="84">
        <v>10102050</v>
      </c>
      <c r="E196" s="84" t="str">
        <f>VLOOKUP($D196,GICS!$A$2:$H$159,2,0)</f>
        <v>Coal &amp; Consumable Fuels</v>
      </c>
      <c r="F196" s="84">
        <f>VLOOKUP($D196,GICS!$A$2:$H$159,3,0)</f>
        <v>101020</v>
      </c>
      <c r="G196" s="84" t="str">
        <f>VLOOKUP($D196,GICS!$A$2:$H$159,4,0)</f>
        <v xml:space="preserve">Oil, Gas &amp; Consumable Fuels </v>
      </c>
      <c r="H196" s="84">
        <f>VLOOKUP($D196,GICS!$A$2:$H$159,5,0)</f>
        <v>1010</v>
      </c>
      <c r="I196" s="84" t="str">
        <f>VLOOKUP($D196,GICS!$A$2:$H$159,6,0)</f>
        <v>Energy</v>
      </c>
      <c r="J196" s="84">
        <f>VLOOKUP($D196,GICS!$A$2:$H$159,7,0)</f>
        <v>10</v>
      </c>
      <c r="K196" s="84" t="str">
        <f>VLOOKUP($D196,GICS!$A$2:$H$159,8,0)</f>
        <v>Energy</v>
      </c>
    </row>
    <row r="197" spans="1:11" x14ac:dyDescent="0.3">
      <c r="A197" s="84" t="s">
        <v>78</v>
      </c>
      <c r="B197" s="85">
        <v>24.51</v>
      </c>
      <c r="C197" s="84" t="s">
        <v>1130</v>
      </c>
      <c r="D197" s="84">
        <v>15104050</v>
      </c>
      <c r="E197" s="84" t="str">
        <f>VLOOKUP($D197,GICS!$A$2:$H$159,2,0)</f>
        <v>Steel</v>
      </c>
      <c r="F197" s="84">
        <f>VLOOKUP($D197,GICS!$A$2:$H$159,3,0)</f>
        <v>151040</v>
      </c>
      <c r="G197" s="84" t="str">
        <f>VLOOKUP($D197,GICS!$A$2:$H$159,4,0)</f>
        <v xml:space="preserve">Metals &amp; Mining </v>
      </c>
      <c r="H197" s="84">
        <f>VLOOKUP($D197,GICS!$A$2:$H$159,5,0)</f>
        <v>1510</v>
      </c>
      <c r="I197" s="84" t="str">
        <f>VLOOKUP($D197,GICS!$A$2:$H$159,6,0)</f>
        <v>Materials</v>
      </c>
      <c r="J197" s="84">
        <f>VLOOKUP($D197,GICS!$A$2:$H$159,7,0)</f>
        <v>15</v>
      </c>
      <c r="K197" s="84" t="str">
        <f>VLOOKUP($D197,GICS!$A$2:$H$159,8,0)</f>
        <v>Materials</v>
      </c>
    </row>
    <row r="198" spans="1:11" x14ac:dyDescent="0.3">
      <c r="A198" s="84" t="s">
        <v>78</v>
      </c>
      <c r="B198" s="85">
        <v>24.52</v>
      </c>
      <c r="C198" s="84" t="s">
        <v>1131</v>
      </c>
      <c r="D198" s="84">
        <v>15104050</v>
      </c>
      <c r="E198" s="84" t="str">
        <f>VLOOKUP($D198,GICS!$A$2:$H$159,2,0)</f>
        <v>Steel</v>
      </c>
      <c r="F198" s="84">
        <f>VLOOKUP($D198,GICS!$A$2:$H$159,3,0)</f>
        <v>151040</v>
      </c>
      <c r="G198" s="84" t="str">
        <f>VLOOKUP($D198,GICS!$A$2:$H$159,4,0)</f>
        <v xml:space="preserve">Metals &amp; Mining </v>
      </c>
      <c r="H198" s="84">
        <f>VLOOKUP($D198,GICS!$A$2:$H$159,5,0)</f>
        <v>1510</v>
      </c>
      <c r="I198" s="84" t="str">
        <f>VLOOKUP($D198,GICS!$A$2:$H$159,6,0)</f>
        <v>Materials</v>
      </c>
      <c r="J198" s="84">
        <f>VLOOKUP($D198,GICS!$A$2:$H$159,7,0)</f>
        <v>15</v>
      </c>
      <c r="K198" s="84" t="str">
        <f>VLOOKUP($D198,GICS!$A$2:$H$159,8,0)</f>
        <v>Materials</v>
      </c>
    </row>
    <row r="199" spans="1:11" x14ac:dyDescent="0.3">
      <c r="A199" s="84" t="s">
        <v>78</v>
      </c>
      <c r="B199" s="85">
        <v>24.53</v>
      </c>
      <c r="C199" s="84" t="s">
        <v>1132</v>
      </c>
      <c r="D199" s="84">
        <v>15104010</v>
      </c>
      <c r="E199" s="84" t="str">
        <f>VLOOKUP($D199,GICS!$A$2:$H$159,2,0)</f>
        <v xml:space="preserve">Aluminum </v>
      </c>
      <c r="F199" s="84">
        <f>VLOOKUP($D199,GICS!$A$2:$H$159,3,0)</f>
        <v>151040</v>
      </c>
      <c r="G199" s="84" t="str">
        <f>VLOOKUP($D199,GICS!$A$2:$H$159,4,0)</f>
        <v xml:space="preserve">Metals &amp; Mining </v>
      </c>
      <c r="H199" s="84">
        <f>VLOOKUP($D199,GICS!$A$2:$H$159,5,0)</f>
        <v>1510</v>
      </c>
      <c r="I199" s="84" t="str">
        <f>VLOOKUP($D199,GICS!$A$2:$H$159,6,0)</f>
        <v>Materials</v>
      </c>
      <c r="J199" s="84">
        <f>VLOOKUP($D199,GICS!$A$2:$H$159,7,0)</f>
        <v>15</v>
      </c>
      <c r="K199" s="84" t="str">
        <f>VLOOKUP($D199,GICS!$A$2:$H$159,8,0)</f>
        <v>Materials</v>
      </c>
    </row>
    <row r="200" spans="1:11" x14ac:dyDescent="0.3">
      <c r="A200" s="84" t="s">
        <v>78</v>
      </c>
      <c r="B200" s="85">
        <v>24.54</v>
      </c>
      <c r="C200" s="84" t="s">
        <v>1133</v>
      </c>
      <c r="D200" s="84">
        <v>15104020</v>
      </c>
      <c r="E200" s="84" t="str">
        <f>VLOOKUP($D200,GICS!$A$2:$H$159,2,0)</f>
        <v xml:space="preserve">Diversified Metals &amp; Mining </v>
      </c>
      <c r="F200" s="84">
        <f>VLOOKUP($D200,GICS!$A$2:$H$159,3,0)</f>
        <v>151040</v>
      </c>
      <c r="G200" s="84" t="str">
        <f>VLOOKUP($D200,GICS!$A$2:$H$159,4,0)</f>
        <v xml:space="preserve">Metals &amp; Mining </v>
      </c>
      <c r="H200" s="84">
        <f>VLOOKUP($D200,GICS!$A$2:$H$159,5,0)</f>
        <v>1510</v>
      </c>
      <c r="I200" s="84" t="str">
        <f>VLOOKUP($D200,GICS!$A$2:$H$159,6,0)</f>
        <v>Materials</v>
      </c>
      <c r="J200" s="84">
        <f>VLOOKUP($D200,GICS!$A$2:$H$159,7,0)</f>
        <v>15</v>
      </c>
      <c r="K200" s="84" t="str">
        <f>VLOOKUP($D200,GICS!$A$2:$H$159,8,0)</f>
        <v>Materials</v>
      </c>
    </row>
    <row r="201" spans="1:11" x14ac:dyDescent="0.3">
      <c r="A201" s="84" t="s">
        <v>78</v>
      </c>
      <c r="B201" s="85">
        <v>25.11</v>
      </c>
      <c r="C201" s="84" t="s">
        <v>1134</v>
      </c>
      <c r="D201" s="84">
        <v>20103010</v>
      </c>
      <c r="E201" s="84" t="str">
        <f>VLOOKUP($D201,GICS!$A$2:$H$159,2,0)</f>
        <v xml:space="preserve">Construction &amp; Engineering </v>
      </c>
      <c r="F201" s="84">
        <f>VLOOKUP($D201,GICS!$A$2:$H$159,3,0)</f>
        <v>201030</v>
      </c>
      <c r="G201" s="84" t="str">
        <f>VLOOKUP($D201,GICS!$A$2:$H$159,4,0)</f>
        <v xml:space="preserve">Construction &amp; Engineering </v>
      </c>
      <c r="H201" s="84">
        <f>VLOOKUP($D201,GICS!$A$2:$H$159,5,0)</f>
        <v>2010</v>
      </c>
      <c r="I201" s="84" t="str">
        <f>VLOOKUP($D201,GICS!$A$2:$H$159,6,0)</f>
        <v>Capital goods</v>
      </c>
      <c r="J201" s="84">
        <f>VLOOKUP($D201,GICS!$A$2:$H$159,7,0)</f>
        <v>20</v>
      </c>
      <c r="K201" s="84" t="str">
        <f>VLOOKUP($D201,GICS!$A$2:$H$159,8,0)</f>
        <v>Industrials</v>
      </c>
    </row>
    <row r="202" spans="1:11" x14ac:dyDescent="0.3">
      <c r="A202" s="84" t="s">
        <v>78</v>
      </c>
      <c r="B202" s="85">
        <v>25.12</v>
      </c>
      <c r="C202" s="84" t="s">
        <v>1135</v>
      </c>
      <c r="D202" s="84">
        <v>20102010</v>
      </c>
      <c r="E202" s="84" t="str">
        <f>VLOOKUP($D202,GICS!$A$2:$H$159,2,0)</f>
        <v xml:space="preserve">Building Products </v>
      </c>
      <c r="F202" s="84">
        <f>VLOOKUP($D202,GICS!$A$2:$H$159,3,0)</f>
        <v>201020</v>
      </c>
      <c r="G202" s="84" t="str">
        <f>VLOOKUP($D202,GICS!$A$2:$H$159,4,0)</f>
        <v xml:space="preserve">Building Products </v>
      </c>
      <c r="H202" s="84">
        <f>VLOOKUP($D202,GICS!$A$2:$H$159,5,0)</f>
        <v>2010</v>
      </c>
      <c r="I202" s="84" t="str">
        <f>VLOOKUP($D202,GICS!$A$2:$H$159,6,0)</f>
        <v>Capital goods</v>
      </c>
      <c r="J202" s="84">
        <f>VLOOKUP($D202,GICS!$A$2:$H$159,7,0)</f>
        <v>20</v>
      </c>
      <c r="K202" s="84" t="str">
        <f>VLOOKUP($D202,GICS!$A$2:$H$159,8,0)</f>
        <v>Industrials</v>
      </c>
    </row>
    <row r="203" spans="1:11" x14ac:dyDescent="0.3">
      <c r="A203" s="84" t="s">
        <v>78</v>
      </c>
      <c r="B203" s="85">
        <v>25.21</v>
      </c>
      <c r="C203" s="84" t="s">
        <v>1136</v>
      </c>
      <c r="D203" s="84">
        <v>20106020</v>
      </c>
      <c r="E203" s="84" t="str">
        <f>VLOOKUP($D203,GICS!$A$2:$H$159,2,0)</f>
        <v xml:space="preserve">Industrial Machinery </v>
      </c>
      <c r="F203" s="84">
        <f>VLOOKUP($D203,GICS!$A$2:$H$159,3,0)</f>
        <v>201060</v>
      </c>
      <c r="G203" s="84" t="str">
        <f>VLOOKUP($D203,GICS!$A$2:$H$159,4,0)</f>
        <v xml:space="preserve">Machinery </v>
      </c>
      <c r="H203" s="84">
        <f>VLOOKUP($D203,GICS!$A$2:$H$159,5,0)</f>
        <v>2010</v>
      </c>
      <c r="I203" s="84" t="str">
        <f>VLOOKUP($D203,GICS!$A$2:$H$159,6,0)</f>
        <v>Capital goods</v>
      </c>
      <c r="J203" s="84">
        <f>VLOOKUP($D203,GICS!$A$2:$H$159,7,0)</f>
        <v>20</v>
      </c>
      <c r="K203" s="84" t="str">
        <f>VLOOKUP($D203,GICS!$A$2:$H$159,8,0)</f>
        <v>Industrials</v>
      </c>
    </row>
    <row r="204" spans="1:11" x14ac:dyDescent="0.3">
      <c r="A204" s="84" t="s">
        <v>78</v>
      </c>
      <c r="B204" s="85">
        <v>25.29</v>
      </c>
      <c r="C204" s="84" t="s">
        <v>1137</v>
      </c>
      <c r="D204" s="84">
        <v>20106020</v>
      </c>
      <c r="E204" s="84" t="str">
        <f>VLOOKUP($D204,GICS!$A$2:$H$159,2,0)</f>
        <v xml:space="preserve">Industrial Machinery </v>
      </c>
      <c r="F204" s="84">
        <f>VLOOKUP($D204,GICS!$A$2:$H$159,3,0)</f>
        <v>201060</v>
      </c>
      <c r="G204" s="84" t="str">
        <f>VLOOKUP($D204,GICS!$A$2:$H$159,4,0)</f>
        <v xml:space="preserve">Machinery </v>
      </c>
      <c r="H204" s="84">
        <f>VLOOKUP($D204,GICS!$A$2:$H$159,5,0)</f>
        <v>2010</v>
      </c>
      <c r="I204" s="84" t="str">
        <f>VLOOKUP($D204,GICS!$A$2:$H$159,6,0)</f>
        <v>Capital goods</v>
      </c>
      <c r="J204" s="84">
        <f>VLOOKUP($D204,GICS!$A$2:$H$159,7,0)</f>
        <v>20</v>
      </c>
      <c r="K204" s="84" t="str">
        <f>VLOOKUP($D204,GICS!$A$2:$H$159,8,0)</f>
        <v>Industrials</v>
      </c>
    </row>
    <row r="205" spans="1:11" x14ac:dyDescent="0.3">
      <c r="A205" s="84" t="s">
        <v>78</v>
      </c>
      <c r="B205" s="85">
        <v>25.3</v>
      </c>
      <c r="C205" s="84" t="s">
        <v>1138</v>
      </c>
      <c r="D205" s="84">
        <v>20104020</v>
      </c>
      <c r="E205" s="84" t="str">
        <f>VLOOKUP($D205,GICS!$A$2:$H$159,2,0)</f>
        <v xml:space="preserve">Heavy Electrical Equipment </v>
      </c>
      <c r="F205" s="84">
        <f>VLOOKUP($D205,GICS!$A$2:$H$159,3,0)</f>
        <v>201040</v>
      </c>
      <c r="G205" s="84" t="str">
        <f>VLOOKUP($D205,GICS!$A$2:$H$159,4,0)</f>
        <v xml:space="preserve">Electrical Equipment </v>
      </c>
      <c r="H205" s="84">
        <f>VLOOKUP($D205,GICS!$A$2:$H$159,5,0)</f>
        <v>2010</v>
      </c>
      <c r="I205" s="84" t="str">
        <f>VLOOKUP($D205,GICS!$A$2:$H$159,6,0)</f>
        <v>Capital goods</v>
      </c>
      <c r="J205" s="84">
        <f>VLOOKUP($D205,GICS!$A$2:$H$159,7,0)</f>
        <v>20</v>
      </c>
      <c r="K205" s="84" t="str">
        <f>VLOOKUP($D205,GICS!$A$2:$H$159,8,0)</f>
        <v>Industrials</v>
      </c>
    </row>
    <row r="206" spans="1:11" x14ac:dyDescent="0.3">
      <c r="A206" s="84" t="s">
        <v>78</v>
      </c>
      <c r="B206" s="85">
        <v>25.4</v>
      </c>
      <c r="C206" s="84" t="s">
        <v>1139</v>
      </c>
      <c r="D206" s="84">
        <v>20101010</v>
      </c>
      <c r="E206" s="84" t="str">
        <f>VLOOKUP($D206,GICS!$A$2:$H$159,2,0)</f>
        <v xml:space="preserve">Aerospace &amp; Defense </v>
      </c>
      <c r="F206" s="84">
        <f>VLOOKUP($D206,GICS!$A$2:$H$159,3,0)</f>
        <v>201010</v>
      </c>
      <c r="G206" s="84" t="str">
        <f>VLOOKUP($D206,GICS!$A$2:$H$159,4,0)</f>
        <v xml:space="preserve">Aerospace &amp; Defense </v>
      </c>
      <c r="H206" s="84">
        <f>VLOOKUP($D206,GICS!$A$2:$H$159,5,0)</f>
        <v>2010</v>
      </c>
      <c r="I206" s="84" t="str">
        <f>VLOOKUP($D206,GICS!$A$2:$H$159,6,0)</f>
        <v>Capital goods</v>
      </c>
      <c r="J206" s="84">
        <f>VLOOKUP($D206,GICS!$A$2:$H$159,7,0)</f>
        <v>20</v>
      </c>
      <c r="K206" s="84" t="str">
        <f>VLOOKUP($D206,GICS!$A$2:$H$159,8,0)</f>
        <v>Industrials</v>
      </c>
    </row>
    <row r="207" spans="1:11" x14ac:dyDescent="0.3">
      <c r="A207" s="84" t="s">
        <v>78</v>
      </c>
      <c r="B207" s="85">
        <v>25.5</v>
      </c>
      <c r="C207" s="84" t="s">
        <v>1140</v>
      </c>
      <c r="D207" s="84">
        <v>15104020</v>
      </c>
      <c r="E207" s="84" t="str">
        <f>VLOOKUP($D207,GICS!$A$2:$H$159,2,0)</f>
        <v xml:space="preserve">Diversified Metals &amp; Mining </v>
      </c>
      <c r="F207" s="84">
        <f>VLOOKUP($D207,GICS!$A$2:$H$159,3,0)</f>
        <v>151040</v>
      </c>
      <c r="G207" s="84" t="str">
        <f>VLOOKUP($D207,GICS!$A$2:$H$159,4,0)</f>
        <v xml:space="preserve">Metals &amp; Mining </v>
      </c>
      <c r="H207" s="84">
        <f>VLOOKUP($D207,GICS!$A$2:$H$159,5,0)</f>
        <v>1510</v>
      </c>
      <c r="I207" s="84" t="str">
        <f>VLOOKUP($D207,GICS!$A$2:$H$159,6,0)</f>
        <v>Materials</v>
      </c>
      <c r="J207" s="84">
        <f>VLOOKUP($D207,GICS!$A$2:$H$159,7,0)</f>
        <v>15</v>
      </c>
      <c r="K207" s="84" t="str">
        <f>VLOOKUP($D207,GICS!$A$2:$H$159,8,0)</f>
        <v>Materials</v>
      </c>
    </row>
    <row r="208" spans="1:11" x14ac:dyDescent="0.3">
      <c r="A208" s="84" t="s">
        <v>78</v>
      </c>
      <c r="B208" s="85">
        <v>25.61</v>
      </c>
      <c r="C208" s="84" t="s">
        <v>1141</v>
      </c>
      <c r="D208" s="84">
        <v>15104020</v>
      </c>
      <c r="E208" s="84" t="str">
        <f>VLOOKUP($D208,GICS!$A$2:$H$159,2,0)</f>
        <v xml:space="preserve">Diversified Metals &amp; Mining </v>
      </c>
      <c r="F208" s="84">
        <f>VLOOKUP($D208,GICS!$A$2:$H$159,3,0)</f>
        <v>151040</v>
      </c>
      <c r="G208" s="84" t="str">
        <f>VLOOKUP($D208,GICS!$A$2:$H$159,4,0)</f>
        <v xml:space="preserve">Metals &amp; Mining </v>
      </c>
      <c r="H208" s="84">
        <f>VLOOKUP($D208,GICS!$A$2:$H$159,5,0)</f>
        <v>1510</v>
      </c>
      <c r="I208" s="84" t="str">
        <f>VLOOKUP($D208,GICS!$A$2:$H$159,6,0)</f>
        <v>Materials</v>
      </c>
      <c r="J208" s="84">
        <f>VLOOKUP($D208,GICS!$A$2:$H$159,7,0)</f>
        <v>15</v>
      </c>
      <c r="K208" s="84" t="str">
        <f>VLOOKUP($D208,GICS!$A$2:$H$159,8,0)</f>
        <v>Materials</v>
      </c>
    </row>
    <row r="209" spans="1:11" x14ac:dyDescent="0.3">
      <c r="A209" s="84" t="s">
        <v>78</v>
      </c>
      <c r="B209" s="85">
        <v>25.62</v>
      </c>
      <c r="C209" s="84" t="s">
        <v>1142</v>
      </c>
      <c r="D209" s="84">
        <v>20106020</v>
      </c>
      <c r="E209" s="84" t="str">
        <f>VLOOKUP($D209,GICS!$A$2:$H$159,2,0)</f>
        <v xml:space="preserve">Industrial Machinery </v>
      </c>
      <c r="F209" s="84">
        <f>VLOOKUP($D209,GICS!$A$2:$H$159,3,0)</f>
        <v>201060</v>
      </c>
      <c r="G209" s="84" t="str">
        <f>VLOOKUP($D209,GICS!$A$2:$H$159,4,0)</f>
        <v xml:space="preserve">Machinery </v>
      </c>
      <c r="H209" s="84">
        <f>VLOOKUP($D209,GICS!$A$2:$H$159,5,0)</f>
        <v>2010</v>
      </c>
      <c r="I209" s="84" t="str">
        <f>VLOOKUP($D209,GICS!$A$2:$H$159,6,0)</f>
        <v>Capital goods</v>
      </c>
      <c r="J209" s="84">
        <f>VLOOKUP($D209,GICS!$A$2:$H$159,7,0)</f>
        <v>20</v>
      </c>
      <c r="K209" s="84" t="str">
        <f>VLOOKUP($D209,GICS!$A$2:$H$159,8,0)</f>
        <v>Industrials</v>
      </c>
    </row>
    <row r="210" spans="1:11" x14ac:dyDescent="0.3">
      <c r="A210" s="84" t="s">
        <v>78</v>
      </c>
      <c r="B210" s="85">
        <v>25.71</v>
      </c>
      <c r="C210" s="84" t="s">
        <v>1143</v>
      </c>
      <c r="D210" s="84">
        <v>25201050</v>
      </c>
      <c r="E210" s="84" t="str">
        <f>VLOOKUP($D210,GICS!$A$2:$H$159,2,0)</f>
        <v xml:space="preserve">Housewares &amp; Specialties </v>
      </c>
      <c r="F210" s="84">
        <f>VLOOKUP($D210,GICS!$A$2:$H$159,3,0)</f>
        <v>252010</v>
      </c>
      <c r="G210" s="84" t="str">
        <f>VLOOKUP($D210,GICS!$A$2:$H$159,4,0)</f>
        <v xml:space="preserve">Household Durables </v>
      </c>
      <c r="H210" s="84">
        <f>VLOOKUP($D210,GICS!$A$2:$H$159,5,0)</f>
        <v>2520</v>
      </c>
      <c r="I210" s="84" t="str">
        <f>VLOOKUP($D210,GICS!$A$2:$H$159,6,0)</f>
        <v>Consumer Durables &amp; Apparel</v>
      </c>
      <c r="J210" s="84">
        <f>VLOOKUP($D210,GICS!$A$2:$H$159,7,0)</f>
        <v>25</v>
      </c>
      <c r="K210" s="84" t="str">
        <f>VLOOKUP($D210,GICS!$A$2:$H$159,8,0)</f>
        <v>Consumer Discretionary</v>
      </c>
    </row>
    <row r="211" spans="1:11" x14ac:dyDescent="0.3">
      <c r="A211" s="84" t="s">
        <v>78</v>
      </c>
      <c r="B211" s="85">
        <v>25.72</v>
      </c>
      <c r="C211" s="84" t="s">
        <v>1144</v>
      </c>
      <c r="D211" s="84">
        <v>20102010</v>
      </c>
      <c r="E211" s="84" t="str">
        <f>VLOOKUP($D211,GICS!$A$2:$H$159,2,0)</f>
        <v xml:space="preserve">Building Products </v>
      </c>
      <c r="F211" s="84">
        <f>VLOOKUP($D211,GICS!$A$2:$H$159,3,0)</f>
        <v>201020</v>
      </c>
      <c r="G211" s="84" t="str">
        <f>VLOOKUP($D211,GICS!$A$2:$H$159,4,0)</f>
        <v xml:space="preserve">Building Products </v>
      </c>
      <c r="H211" s="84">
        <f>VLOOKUP($D211,GICS!$A$2:$H$159,5,0)</f>
        <v>2010</v>
      </c>
      <c r="I211" s="84" t="str">
        <f>VLOOKUP($D211,GICS!$A$2:$H$159,6,0)</f>
        <v>Capital goods</v>
      </c>
      <c r="J211" s="84">
        <f>VLOOKUP($D211,GICS!$A$2:$H$159,7,0)</f>
        <v>20</v>
      </c>
      <c r="K211" s="84" t="str">
        <f>VLOOKUP($D211,GICS!$A$2:$H$159,8,0)</f>
        <v>Industrials</v>
      </c>
    </row>
    <row r="212" spans="1:11" x14ac:dyDescent="0.3">
      <c r="A212" s="84" t="s">
        <v>78</v>
      </c>
      <c r="B212" s="85">
        <v>25.73</v>
      </c>
      <c r="C212" s="84" t="s">
        <v>1145</v>
      </c>
      <c r="D212" s="84">
        <v>20106020</v>
      </c>
      <c r="E212" s="84" t="str">
        <f>VLOOKUP($D212,GICS!$A$2:$H$159,2,0)</f>
        <v xml:space="preserve">Industrial Machinery </v>
      </c>
      <c r="F212" s="84">
        <f>VLOOKUP($D212,GICS!$A$2:$H$159,3,0)</f>
        <v>201060</v>
      </c>
      <c r="G212" s="84" t="str">
        <f>VLOOKUP($D212,GICS!$A$2:$H$159,4,0)</f>
        <v xml:space="preserve">Machinery </v>
      </c>
      <c r="H212" s="84">
        <f>VLOOKUP($D212,GICS!$A$2:$H$159,5,0)</f>
        <v>2010</v>
      </c>
      <c r="I212" s="84" t="str">
        <f>VLOOKUP($D212,GICS!$A$2:$H$159,6,0)</f>
        <v>Capital goods</v>
      </c>
      <c r="J212" s="84">
        <f>VLOOKUP($D212,GICS!$A$2:$H$159,7,0)</f>
        <v>20</v>
      </c>
      <c r="K212" s="84" t="str">
        <f>VLOOKUP($D212,GICS!$A$2:$H$159,8,0)</f>
        <v>Industrials</v>
      </c>
    </row>
    <row r="213" spans="1:11" x14ac:dyDescent="0.3">
      <c r="A213" s="84" t="s">
        <v>78</v>
      </c>
      <c r="B213" s="85">
        <v>25.91</v>
      </c>
      <c r="C213" s="84" t="s">
        <v>1146</v>
      </c>
      <c r="D213" s="84">
        <v>15103010</v>
      </c>
      <c r="E213" s="84" t="str">
        <f>VLOOKUP($D213,GICS!$A$2:$H$159,2,0)</f>
        <v xml:space="preserve">Metal &amp; Glass Containers </v>
      </c>
      <c r="F213" s="84">
        <f>VLOOKUP($D213,GICS!$A$2:$H$159,3,0)</f>
        <v>151030</v>
      </c>
      <c r="G213" s="84" t="str">
        <f>VLOOKUP($D213,GICS!$A$2:$H$159,4,0)</f>
        <v xml:space="preserve">Containers &amp; Packaging </v>
      </c>
      <c r="H213" s="84">
        <f>VLOOKUP($D213,GICS!$A$2:$H$159,5,0)</f>
        <v>1510</v>
      </c>
      <c r="I213" s="84" t="str">
        <f>VLOOKUP($D213,GICS!$A$2:$H$159,6,0)</f>
        <v>Materials</v>
      </c>
      <c r="J213" s="84">
        <f>VLOOKUP($D213,GICS!$A$2:$H$159,7,0)</f>
        <v>15</v>
      </c>
      <c r="K213" s="84" t="str">
        <f>VLOOKUP($D213,GICS!$A$2:$H$159,8,0)</f>
        <v>Materials</v>
      </c>
    </row>
    <row r="214" spans="1:11" x14ac:dyDescent="0.3">
      <c r="A214" s="84" t="s">
        <v>78</v>
      </c>
      <c r="B214" s="85">
        <v>25.92</v>
      </c>
      <c r="C214" s="84" t="s">
        <v>1147</v>
      </c>
      <c r="D214" s="84">
        <v>20106020</v>
      </c>
      <c r="E214" s="84" t="str">
        <f>VLOOKUP($D214,GICS!$A$2:$H$159,2,0)</f>
        <v xml:space="preserve">Industrial Machinery </v>
      </c>
      <c r="F214" s="84">
        <f>VLOOKUP($D214,GICS!$A$2:$H$159,3,0)</f>
        <v>201060</v>
      </c>
      <c r="G214" s="84" t="str">
        <f>VLOOKUP($D214,GICS!$A$2:$H$159,4,0)</f>
        <v xml:space="preserve">Machinery </v>
      </c>
      <c r="H214" s="84">
        <f>VLOOKUP($D214,GICS!$A$2:$H$159,5,0)</f>
        <v>2010</v>
      </c>
      <c r="I214" s="84" t="str">
        <f>VLOOKUP($D214,GICS!$A$2:$H$159,6,0)</f>
        <v>Capital goods</v>
      </c>
      <c r="J214" s="84">
        <f>VLOOKUP($D214,GICS!$A$2:$H$159,7,0)</f>
        <v>20</v>
      </c>
      <c r="K214" s="84" t="str">
        <f>VLOOKUP($D214,GICS!$A$2:$H$159,8,0)</f>
        <v>Industrials</v>
      </c>
    </row>
    <row r="215" spans="1:11" x14ac:dyDescent="0.3">
      <c r="A215" s="84" t="s">
        <v>78</v>
      </c>
      <c r="B215" s="85">
        <v>25.93</v>
      </c>
      <c r="C215" s="84" t="s">
        <v>1148</v>
      </c>
      <c r="D215" s="84">
        <v>20106020</v>
      </c>
      <c r="E215" s="84" t="str">
        <f>VLOOKUP($D215,GICS!$A$2:$H$159,2,0)</f>
        <v xml:space="preserve">Industrial Machinery </v>
      </c>
      <c r="F215" s="84">
        <f>VLOOKUP($D215,GICS!$A$2:$H$159,3,0)</f>
        <v>201060</v>
      </c>
      <c r="G215" s="84" t="str">
        <f>VLOOKUP($D215,GICS!$A$2:$H$159,4,0)</f>
        <v xml:space="preserve">Machinery </v>
      </c>
      <c r="H215" s="84">
        <f>VLOOKUP($D215,GICS!$A$2:$H$159,5,0)</f>
        <v>2010</v>
      </c>
      <c r="I215" s="84" t="str">
        <f>VLOOKUP($D215,GICS!$A$2:$H$159,6,0)</f>
        <v>Capital goods</v>
      </c>
      <c r="J215" s="84">
        <f>VLOOKUP($D215,GICS!$A$2:$H$159,7,0)</f>
        <v>20</v>
      </c>
      <c r="K215" s="84" t="str">
        <f>VLOOKUP($D215,GICS!$A$2:$H$159,8,0)</f>
        <v>Industrials</v>
      </c>
    </row>
    <row r="216" spans="1:11" x14ac:dyDescent="0.3">
      <c r="A216" s="84" t="s">
        <v>78</v>
      </c>
      <c r="B216" s="85">
        <v>25.94</v>
      </c>
      <c r="C216" s="84" t="s">
        <v>1149</v>
      </c>
      <c r="D216" s="84">
        <v>20106020</v>
      </c>
      <c r="E216" s="84" t="str">
        <f>VLOOKUP($D216,GICS!$A$2:$H$159,2,0)</f>
        <v xml:space="preserve">Industrial Machinery </v>
      </c>
      <c r="F216" s="84">
        <f>VLOOKUP($D216,GICS!$A$2:$H$159,3,0)</f>
        <v>201060</v>
      </c>
      <c r="G216" s="84" t="str">
        <f>VLOOKUP($D216,GICS!$A$2:$H$159,4,0)</f>
        <v xml:space="preserve">Machinery </v>
      </c>
      <c r="H216" s="84">
        <f>VLOOKUP($D216,GICS!$A$2:$H$159,5,0)</f>
        <v>2010</v>
      </c>
      <c r="I216" s="84" t="str">
        <f>VLOOKUP($D216,GICS!$A$2:$H$159,6,0)</f>
        <v>Capital goods</v>
      </c>
      <c r="J216" s="84">
        <f>VLOOKUP($D216,GICS!$A$2:$H$159,7,0)</f>
        <v>20</v>
      </c>
      <c r="K216" s="84" t="str">
        <f>VLOOKUP($D216,GICS!$A$2:$H$159,8,0)</f>
        <v>Industrials</v>
      </c>
    </row>
    <row r="217" spans="1:11" x14ac:dyDescent="0.3">
      <c r="A217" s="84" t="s">
        <v>78</v>
      </c>
      <c r="B217" s="85">
        <v>25.99</v>
      </c>
      <c r="C217" s="84" t="s">
        <v>1150</v>
      </c>
      <c r="D217" s="84">
        <v>15104020</v>
      </c>
      <c r="E217" s="84" t="str">
        <f>VLOOKUP($D217,GICS!$A$2:$H$159,2,0)</f>
        <v xml:space="preserve">Diversified Metals &amp; Mining </v>
      </c>
      <c r="F217" s="84">
        <f>VLOOKUP($D217,GICS!$A$2:$H$159,3,0)</f>
        <v>151040</v>
      </c>
      <c r="G217" s="84" t="str">
        <f>VLOOKUP($D217,GICS!$A$2:$H$159,4,0)</f>
        <v xml:space="preserve">Metals &amp; Mining </v>
      </c>
      <c r="H217" s="84">
        <f>VLOOKUP($D217,GICS!$A$2:$H$159,5,0)</f>
        <v>1510</v>
      </c>
      <c r="I217" s="84" t="str">
        <f>VLOOKUP($D217,GICS!$A$2:$H$159,6,0)</f>
        <v>Materials</v>
      </c>
      <c r="J217" s="84">
        <f>VLOOKUP($D217,GICS!$A$2:$H$159,7,0)</f>
        <v>15</v>
      </c>
      <c r="K217" s="84" t="str">
        <f>VLOOKUP($D217,GICS!$A$2:$H$159,8,0)</f>
        <v>Materials</v>
      </c>
    </row>
    <row r="218" spans="1:11" x14ac:dyDescent="0.3">
      <c r="A218" s="84" t="s">
        <v>78</v>
      </c>
      <c r="B218" s="85">
        <v>26.11</v>
      </c>
      <c r="C218" s="84" t="s">
        <v>1151</v>
      </c>
      <c r="D218" s="84">
        <v>45301020</v>
      </c>
      <c r="E218" s="84" t="str">
        <f>VLOOKUP($D218,GICS!$A$2:$H$159,2,0)</f>
        <v>Semiconductors</v>
      </c>
      <c r="F218" s="84">
        <f>VLOOKUP($D218,GICS!$A$2:$H$159,3,0)</f>
        <v>453010</v>
      </c>
      <c r="G218" s="84" t="str">
        <f>VLOOKUP($D218,GICS!$A$2:$H$159,4,0)</f>
        <v xml:space="preserve">Semiconductors &amp; Semiconductor Equipment </v>
      </c>
      <c r="H218" s="84">
        <f>VLOOKUP($D218,GICS!$A$2:$H$159,5,0)</f>
        <v>4530</v>
      </c>
      <c r="I218" s="84" t="str">
        <f>VLOOKUP($D218,GICS!$A$2:$H$159,6,0)</f>
        <v>Semiconductors &amp; Semiconductor Equipment</v>
      </c>
      <c r="J218" s="84">
        <f>VLOOKUP($D218,GICS!$A$2:$H$159,7,0)</f>
        <v>45</v>
      </c>
      <c r="K218" s="84" t="str">
        <f>VLOOKUP($D218,GICS!$A$2:$H$159,8,0)</f>
        <v>Information Technology</v>
      </c>
    </row>
    <row r="219" spans="1:11" x14ac:dyDescent="0.3">
      <c r="A219" s="253" t="s">
        <v>78</v>
      </c>
      <c r="B219" s="254">
        <v>26.12</v>
      </c>
      <c r="C219" s="253" t="s">
        <v>1153</v>
      </c>
      <c r="D219" s="84">
        <v>45203015</v>
      </c>
      <c r="E219" s="84" t="str">
        <f>VLOOKUP($D219,GICS!$A$2:$H$159,2,0)</f>
        <v xml:space="preserve">Electronic Components </v>
      </c>
      <c r="F219" s="84">
        <f>VLOOKUP($D219,GICS!$A$2:$H$159,3,0)</f>
        <v>452030</v>
      </c>
      <c r="G219" s="84" t="str">
        <f>VLOOKUP($D219,GICS!$A$2:$H$159,4,0)</f>
        <v>Electronic Equipment, Instruments &amp; Components</v>
      </c>
      <c r="H219" s="84">
        <f>VLOOKUP($D219,GICS!$A$2:$H$159,5,0)</f>
        <v>4520</v>
      </c>
      <c r="I219" s="84" t="str">
        <f>VLOOKUP($D219,GICS!$A$2:$H$159,6,0)</f>
        <v xml:space="preserve">Technology Hardware &amp; Equipment </v>
      </c>
      <c r="J219" s="84">
        <f>VLOOKUP($D219,GICS!$A$2:$H$159,7,0)</f>
        <v>45</v>
      </c>
      <c r="K219" s="84" t="str">
        <f>VLOOKUP($D219,GICS!$A$2:$H$159,8,0)</f>
        <v>Information Technology</v>
      </c>
    </row>
    <row r="220" spans="1:11" x14ac:dyDescent="0.3">
      <c r="A220" s="253"/>
      <c r="B220" s="254"/>
      <c r="C220" s="253"/>
      <c r="D220" s="84">
        <v>45203020</v>
      </c>
      <c r="E220" s="84" t="str">
        <f>VLOOKUP($D220,GICS!$A$2:$H$159,2,0)</f>
        <v xml:space="preserve">Electronic Manufacturing Services </v>
      </c>
      <c r="F220" s="84">
        <f>VLOOKUP($D220,GICS!$A$2:$H$159,3,0)</f>
        <v>452030</v>
      </c>
      <c r="G220" s="84" t="str">
        <f>VLOOKUP($D220,GICS!$A$2:$H$159,4,0)</f>
        <v>Electronic Equipment, Instruments &amp; Components</v>
      </c>
      <c r="H220" s="84">
        <f>VLOOKUP($D220,GICS!$A$2:$H$159,5,0)</f>
        <v>4520</v>
      </c>
      <c r="I220" s="84" t="str">
        <f>VLOOKUP($D220,GICS!$A$2:$H$159,6,0)</f>
        <v xml:space="preserve">Technology Hardware &amp; Equipment </v>
      </c>
      <c r="J220" s="84">
        <f>VLOOKUP($D220,GICS!$A$2:$H$159,7,0)</f>
        <v>45</v>
      </c>
      <c r="K220" s="84" t="str">
        <f>VLOOKUP($D220,GICS!$A$2:$H$159,8,0)</f>
        <v>Information Technology</v>
      </c>
    </row>
    <row r="221" spans="1:11" x14ac:dyDescent="0.3">
      <c r="A221" s="84" t="s">
        <v>78</v>
      </c>
      <c r="B221" s="85">
        <v>26.2</v>
      </c>
      <c r="C221" s="84" t="s">
        <v>1154</v>
      </c>
      <c r="D221" s="84">
        <v>45202030</v>
      </c>
      <c r="E221" s="84" t="str">
        <f>VLOOKUP($D221,GICS!$A$2:$H$159,2,0)</f>
        <v xml:space="preserve">Technology Hardware, Storage &amp; Peripherals </v>
      </c>
      <c r="F221" s="84">
        <f>VLOOKUP($D221,GICS!$A$2:$H$159,3,0)</f>
        <v>452020</v>
      </c>
      <c r="G221" s="84" t="str">
        <f>VLOOKUP($D221,GICS!$A$2:$H$159,4,0)</f>
        <v xml:space="preserve">Technology Hardware, Storage &amp; Peripherals </v>
      </c>
      <c r="H221" s="84">
        <f>VLOOKUP($D221,GICS!$A$2:$H$159,5,0)</f>
        <v>4520</v>
      </c>
      <c r="I221" s="84" t="str">
        <f>VLOOKUP($D221,GICS!$A$2:$H$159,6,0)</f>
        <v xml:space="preserve">Technology Hardware &amp; Equipment </v>
      </c>
      <c r="J221" s="84">
        <f>VLOOKUP($D221,GICS!$A$2:$H$159,7,0)</f>
        <v>45</v>
      </c>
      <c r="K221" s="84" t="str">
        <f>VLOOKUP($D221,GICS!$A$2:$H$159,8,0)</f>
        <v>Information Technology</v>
      </c>
    </row>
    <row r="222" spans="1:11" x14ac:dyDescent="0.3">
      <c r="A222" s="84" t="s">
        <v>78</v>
      </c>
      <c r="B222" s="85">
        <v>26.3</v>
      </c>
      <c r="C222" s="84" t="s">
        <v>1155</v>
      </c>
      <c r="D222" s="84">
        <v>45201020</v>
      </c>
      <c r="E222" s="84" t="str">
        <f>VLOOKUP($D222,GICS!$A$2:$H$159,2,0)</f>
        <v xml:space="preserve">Communications Equipment </v>
      </c>
      <c r="F222" s="84">
        <f>VLOOKUP($D222,GICS!$A$2:$H$159,3,0)</f>
        <v>452010</v>
      </c>
      <c r="G222" s="84" t="str">
        <f>VLOOKUP($D222,GICS!$A$2:$H$159,4,0)</f>
        <v xml:space="preserve">Communications Equipment </v>
      </c>
      <c r="H222" s="84">
        <f>VLOOKUP($D222,GICS!$A$2:$H$159,5,0)</f>
        <v>4520</v>
      </c>
      <c r="I222" s="84" t="str">
        <f>VLOOKUP($D222,GICS!$A$2:$H$159,6,0)</f>
        <v xml:space="preserve">Technology Hardware &amp; Equipment </v>
      </c>
      <c r="J222" s="84">
        <f>VLOOKUP($D222,GICS!$A$2:$H$159,7,0)</f>
        <v>45</v>
      </c>
      <c r="K222" s="84" t="str">
        <f>VLOOKUP($D222,GICS!$A$2:$H$159,8,0)</f>
        <v>Information Technology</v>
      </c>
    </row>
    <row r="223" spans="1:11" x14ac:dyDescent="0.3">
      <c r="A223" s="84" t="s">
        <v>78</v>
      </c>
      <c r="B223" s="85">
        <v>26.4</v>
      </c>
      <c r="C223" s="84" t="s">
        <v>1156</v>
      </c>
      <c r="D223" s="84">
        <v>25201010</v>
      </c>
      <c r="E223" s="84" t="str">
        <f>VLOOKUP($D223,GICS!$A$2:$H$159,2,0)</f>
        <v xml:space="preserve">Consumer Electronics </v>
      </c>
      <c r="F223" s="84">
        <f>VLOOKUP($D223,GICS!$A$2:$H$159,3,0)</f>
        <v>252010</v>
      </c>
      <c r="G223" s="84" t="str">
        <f>VLOOKUP($D223,GICS!$A$2:$H$159,4,0)</f>
        <v xml:space="preserve">Household Durables </v>
      </c>
      <c r="H223" s="84">
        <f>VLOOKUP($D223,GICS!$A$2:$H$159,5,0)</f>
        <v>2520</v>
      </c>
      <c r="I223" s="84" t="str">
        <f>VLOOKUP($D223,GICS!$A$2:$H$159,6,0)</f>
        <v>Consumer Durables &amp; Apparel</v>
      </c>
      <c r="J223" s="84">
        <f>VLOOKUP($D223,GICS!$A$2:$H$159,7,0)</f>
        <v>25</v>
      </c>
      <c r="K223" s="84" t="str">
        <f>VLOOKUP($D223,GICS!$A$2:$H$159,8,0)</f>
        <v>Consumer Discretionary</v>
      </c>
    </row>
    <row r="224" spans="1:11" x14ac:dyDescent="0.3">
      <c r="A224" s="84" t="s">
        <v>78</v>
      </c>
      <c r="B224" s="85">
        <v>26.51</v>
      </c>
      <c r="C224" s="84" t="s">
        <v>1157</v>
      </c>
      <c r="D224" s="84">
        <v>45203010</v>
      </c>
      <c r="E224" s="84" t="str">
        <f>VLOOKUP($D224,GICS!$A$2:$H$159,2,0)</f>
        <v xml:space="preserve">Electronic Equipment &amp; Instruments </v>
      </c>
      <c r="F224" s="84">
        <f>VLOOKUP($D224,GICS!$A$2:$H$159,3,0)</f>
        <v>452030</v>
      </c>
      <c r="G224" s="84" t="str">
        <f>VLOOKUP($D224,GICS!$A$2:$H$159,4,0)</f>
        <v>Electronic Equipment, Instruments &amp; Components</v>
      </c>
      <c r="H224" s="84">
        <f>VLOOKUP($D224,GICS!$A$2:$H$159,5,0)</f>
        <v>4520</v>
      </c>
      <c r="I224" s="84" t="str">
        <f>VLOOKUP($D224,GICS!$A$2:$H$159,6,0)</f>
        <v xml:space="preserve">Technology Hardware &amp; Equipment </v>
      </c>
      <c r="J224" s="84">
        <f>VLOOKUP($D224,GICS!$A$2:$H$159,7,0)</f>
        <v>45</v>
      </c>
      <c r="K224" s="84" t="str">
        <f>VLOOKUP($D224,GICS!$A$2:$H$159,8,0)</f>
        <v>Information Technology</v>
      </c>
    </row>
    <row r="225" spans="1:11" x14ac:dyDescent="0.3">
      <c r="A225" s="84" t="s">
        <v>78</v>
      </c>
      <c r="B225" s="85">
        <v>26.52</v>
      </c>
      <c r="C225" s="84" t="s">
        <v>1158</v>
      </c>
      <c r="D225" s="84">
        <v>25201050</v>
      </c>
      <c r="E225" s="84" t="str">
        <f>VLOOKUP($D225,GICS!$A$2:$H$159,2,0)</f>
        <v xml:space="preserve">Housewares &amp; Specialties </v>
      </c>
      <c r="F225" s="84">
        <f>VLOOKUP($D225,GICS!$A$2:$H$159,3,0)</f>
        <v>252010</v>
      </c>
      <c r="G225" s="84" t="str">
        <f>VLOOKUP($D225,GICS!$A$2:$H$159,4,0)</f>
        <v xml:space="preserve">Household Durables </v>
      </c>
      <c r="H225" s="84">
        <f>VLOOKUP($D225,GICS!$A$2:$H$159,5,0)</f>
        <v>2520</v>
      </c>
      <c r="I225" s="84" t="str">
        <f>VLOOKUP($D225,GICS!$A$2:$H$159,6,0)</f>
        <v>Consumer Durables &amp; Apparel</v>
      </c>
      <c r="J225" s="84">
        <f>VLOOKUP($D225,GICS!$A$2:$H$159,7,0)</f>
        <v>25</v>
      </c>
      <c r="K225" s="84" t="str">
        <f>VLOOKUP($D225,GICS!$A$2:$H$159,8,0)</f>
        <v>Consumer Discretionary</v>
      </c>
    </row>
    <row r="226" spans="1:11" x14ac:dyDescent="0.3">
      <c r="A226" s="84" t="s">
        <v>78</v>
      </c>
      <c r="B226" s="85">
        <v>26.6</v>
      </c>
      <c r="C226" s="84" t="s">
        <v>1159</v>
      </c>
      <c r="D226" s="84">
        <v>35101010</v>
      </c>
      <c r="E226" s="84" t="str">
        <f>VLOOKUP($D226,GICS!$A$2:$H$159,2,0)</f>
        <v xml:space="preserve">Health Care Equipment </v>
      </c>
      <c r="F226" s="84">
        <f>VLOOKUP($D226,GICS!$A$2:$H$159,3,0)</f>
        <v>351010</v>
      </c>
      <c r="G226" s="84" t="str">
        <f>VLOOKUP($D226,GICS!$A$2:$H$159,4,0)</f>
        <v xml:space="preserve">Health Care Equipment &amp; Supplies </v>
      </c>
      <c r="H226" s="84">
        <f>VLOOKUP($D226,GICS!$A$2:$H$159,5,0)</f>
        <v>3510</v>
      </c>
      <c r="I226" s="84" t="str">
        <f>VLOOKUP($D226,GICS!$A$2:$H$159,6,0)</f>
        <v>Health Care Equipment &amp; Services</v>
      </c>
      <c r="J226" s="84">
        <f>VLOOKUP($D226,GICS!$A$2:$H$159,7,0)</f>
        <v>35</v>
      </c>
      <c r="K226" s="84" t="str">
        <f>VLOOKUP($D226,GICS!$A$2:$H$159,8,0)</f>
        <v>Health Care</v>
      </c>
    </row>
    <row r="227" spans="1:11" x14ac:dyDescent="0.3">
      <c r="A227" s="84" t="s">
        <v>78</v>
      </c>
      <c r="B227" s="85">
        <v>26.7</v>
      </c>
      <c r="C227" s="84" t="s">
        <v>1160</v>
      </c>
      <c r="D227" s="84">
        <v>45203010</v>
      </c>
      <c r="E227" s="84" t="str">
        <f>VLOOKUP($D227,GICS!$A$2:$H$159,2,0)</f>
        <v xml:space="preserve">Electronic Equipment &amp; Instruments </v>
      </c>
      <c r="F227" s="84">
        <f>VLOOKUP($D227,GICS!$A$2:$H$159,3,0)</f>
        <v>452030</v>
      </c>
      <c r="G227" s="84" t="str">
        <f>VLOOKUP($D227,GICS!$A$2:$H$159,4,0)</f>
        <v>Electronic Equipment, Instruments &amp; Components</v>
      </c>
      <c r="H227" s="84">
        <f>VLOOKUP($D227,GICS!$A$2:$H$159,5,0)</f>
        <v>4520</v>
      </c>
      <c r="I227" s="84" t="str">
        <f>VLOOKUP($D227,GICS!$A$2:$H$159,6,0)</f>
        <v xml:space="preserve">Technology Hardware &amp; Equipment </v>
      </c>
      <c r="J227" s="84">
        <f>VLOOKUP($D227,GICS!$A$2:$H$159,7,0)</f>
        <v>45</v>
      </c>
      <c r="K227" s="84" t="str">
        <f>VLOOKUP($D227,GICS!$A$2:$H$159,8,0)</f>
        <v>Information Technology</v>
      </c>
    </row>
    <row r="228" spans="1:11" x14ac:dyDescent="0.3">
      <c r="A228" s="84" t="s">
        <v>78</v>
      </c>
      <c r="B228" s="85">
        <v>26.8</v>
      </c>
      <c r="C228" s="84" t="s">
        <v>1161</v>
      </c>
      <c r="D228" s="84">
        <v>45202030</v>
      </c>
      <c r="E228" s="84" t="str">
        <f>VLOOKUP($D228,GICS!$A$2:$H$159,2,0)</f>
        <v xml:space="preserve">Technology Hardware, Storage &amp; Peripherals </v>
      </c>
      <c r="F228" s="84">
        <f>VLOOKUP($D228,GICS!$A$2:$H$159,3,0)</f>
        <v>452020</v>
      </c>
      <c r="G228" s="84" t="str">
        <f>VLOOKUP($D228,GICS!$A$2:$H$159,4,0)</f>
        <v xml:space="preserve">Technology Hardware, Storage &amp; Peripherals </v>
      </c>
      <c r="H228" s="84">
        <f>VLOOKUP($D228,GICS!$A$2:$H$159,5,0)</f>
        <v>4520</v>
      </c>
      <c r="I228" s="84" t="str">
        <f>VLOOKUP($D228,GICS!$A$2:$H$159,6,0)</f>
        <v xml:space="preserve">Technology Hardware &amp; Equipment </v>
      </c>
      <c r="J228" s="84">
        <f>VLOOKUP($D228,GICS!$A$2:$H$159,7,0)</f>
        <v>45</v>
      </c>
      <c r="K228" s="84" t="str">
        <f>VLOOKUP($D228,GICS!$A$2:$H$159,8,0)</f>
        <v>Information Technology</v>
      </c>
    </row>
    <row r="229" spans="1:11" x14ac:dyDescent="0.3">
      <c r="A229" s="84" t="s">
        <v>78</v>
      </c>
      <c r="B229" s="85">
        <v>27.11</v>
      </c>
      <c r="C229" s="84" t="s">
        <v>1162</v>
      </c>
      <c r="D229" s="84">
        <v>20104010</v>
      </c>
      <c r="E229" s="84" t="str">
        <f>VLOOKUP($D229,GICS!$A$2:$H$159,2,0)</f>
        <v xml:space="preserve">Electrical Components &amp; Equipment </v>
      </c>
      <c r="F229" s="84">
        <f>VLOOKUP($D229,GICS!$A$2:$H$159,3,0)</f>
        <v>201040</v>
      </c>
      <c r="G229" s="84" t="str">
        <f>VLOOKUP($D229,GICS!$A$2:$H$159,4,0)</f>
        <v xml:space="preserve">Electrical Equipment </v>
      </c>
      <c r="H229" s="84">
        <f>VLOOKUP($D229,GICS!$A$2:$H$159,5,0)</f>
        <v>2010</v>
      </c>
      <c r="I229" s="84" t="str">
        <f>VLOOKUP($D229,GICS!$A$2:$H$159,6,0)</f>
        <v>Capital goods</v>
      </c>
      <c r="J229" s="84">
        <f>VLOOKUP($D229,GICS!$A$2:$H$159,7,0)</f>
        <v>20</v>
      </c>
      <c r="K229" s="84" t="str">
        <f>VLOOKUP($D229,GICS!$A$2:$H$159,8,0)</f>
        <v>Industrials</v>
      </c>
    </row>
    <row r="230" spans="1:11" x14ac:dyDescent="0.3">
      <c r="A230" s="84" t="s">
        <v>78</v>
      </c>
      <c r="B230" s="85">
        <v>27.12</v>
      </c>
      <c r="C230" s="84" t="s">
        <v>1163</v>
      </c>
      <c r="D230" s="84">
        <v>20104010</v>
      </c>
      <c r="E230" s="84" t="str">
        <f>VLOOKUP($D230,GICS!$A$2:$H$159,2,0)</f>
        <v xml:space="preserve">Electrical Components &amp; Equipment </v>
      </c>
      <c r="F230" s="84">
        <f>VLOOKUP($D230,GICS!$A$2:$H$159,3,0)</f>
        <v>201040</v>
      </c>
      <c r="G230" s="84" t="str">
        <f>VLOOKUP($D230,GICS!$A$2:$H$159,4,0)</f>
        <v xml:space="preserve">Electrical Equipment </v>
      </c>
      <c r="H230" s="84">
        <f>VLOOKUP($D230,GICS!$A$2:$H$159,5,0)</f>
        <v>2010</v>
      </c>
      <c r="I230" s="84" t="str">
        <f>VLOOKUP($D230,GICS!$A$2:$H$159,6,0)</f>
        <v>Capital goods</v>
      </c>
      <c r="J230" s="84">
        <f>VLOOKUP($D230,GICS!$A$2:$H$159,7,0)</f>
        <v>20</v>
      </c>
      <c r="K230" s="84" t="str">
        <f>VLOOKUP($D230,GICS!$A$2:$H$159,8,0)</f>
        <v>Industrials</v>
      </c>
    </row>
    <row r="231" spans="1:11" x14ac:dyDescent="0.3">
      <c r="A231" s="84" t="s">
        <v>78</v>
      </c>
      <c r="B231" s="85">
        <v>27.2</v>
      </c>
      <c r="C231" s="84" t="s">
        <v>1164</v>
      </c>
      <c r="D231" s="84">
        <v>20104010</v>
      </c>
      <c r="E231" s="84" t="str">
        <f>VLOOKUP($D231,GICS!$A$2:$H$159,2,0)</f>
        <v xml:space="preserve">Electrical Components &amp; Equipment </v>
      </c>
      <c r="F231" s="84">
        <f>VLOOKUP($D231,GICS!$A$2:$H$159,3,0)</f>
        <v>201040</v>
      </c>
      <c r="G231" s="84" t="str">
        <f>VLOOKUP($D231,GICS!$A$2:$H$159,4,0)</f>
        <v xml:space="preserve">Electrical Equipment </v>
      </c>
      <c r="H231" s="84">
        <f>VLOOKUP($D231,GICS!$A$2:$H$159,5,0)</f>
        <v>2010</v>
      </c>
      <c r="I231" s="84" t="str">
        <f>VLOOKUP($D231,GICS!$A$2:$H$159,6,0)</f>
        <v>Capital goods</v>
      </c>
      <c r="J231" s="84">
        <f>VLOOKUP($D231,GICS!$A$2:$H$159,7,0)</f>
        <v>20</v>
      </c>
      <c r="K231" s="84" t="str">
        <f>VLOOKUP($D231,GICS!$A$2:$H$159,8,0)</f>
        <v>Industrials</v>
      </c>
    </row>
    <row r="232" spans="1:11" x14ac:dyDescent="0.3">
      <c r="A232" s="84" t="s">
        <v>78</v>
      </c>
      <c r="B232" s="85">
        <v>27.31</v>
      </c>
      <c r="C232" s="84" t="s">
        <v>1165</v>
      </c>
      <c r="D232" s="84">
        <v>45201020</v>
      </c>
      <c r="E232" s="84" t="str">
        <f>VLOOKUP($D232,GICS!$A$2:$H$159,2,0)</f>
        <v xml:space="preserve">Communications Equipment </v>
      </c>
      <c r="F232" s="84">
        <f>VLOOKUP($D232,GICS!$A$2:$H$159,3,0)</f>
        <v>452010</v>
      </c>
      <c r="G232" s="84" t="str">
        <f>VLOOKUP($D232,GICS!$A$2:$H$159,4,0)</f>
        <v xml:space="preserve">Communications Equipment </v>
      </c>
      <c r="H232" s="84">
        <f>VLOOKUP($D232,GICS!$A$2:$H$159,5,0)</f>
        <v>4520</v>
      </c>
      <c r="I232" s="84" t="str">
        <f>VLOOKUP($D232,GICS!$A$2:$H$159,6,0)</f>
        <v xml:space="preserve">Technology Hardware &amp; Equipment </v>
      </c>
      <c r="J232" s="84">
        <f>VLOOKUP($D232,GICS!$A$2:$H$159,7,0)</f>
        <v>45</v>
      </c>
      <c r="K232" s="84" t="str">
        <f>VLOOKUP($D232,GICS!$A$2:$H$159,8,0)</f>
        <v>Information Technology</v>
      </c>
    </row>
    <row r="233" spans="1:11" x14ac:dyDescent="0.3">
      <c r="A233" s="84" t="s">
        <v>78</v>
      </c>
      <c r="B233" s="85">
        <v>27.32</v>
      </c>
      <c r="C233" s="84" t="s">
        <v>1166</v>
      </c>
      <c r="D233" s="84">
        <v>20104010</v>
      </c>
      <c r="E233" s="84" t="str">
        <f>VLOOKUP($D233,GICS!$A$2:$H$159,2,0)</f>
        <v xml:space="preserve">Electrical Components &amp; Equipment </v>
      </c>
      <c r="F233" s="84">
        <f>VLOOKUP($D233,GICS!$A$2:$H$159,3,0)</f>
        <v>201040</v>
      </c>
      <c r="G233" s="84" t="str">
        <f>VLOOKUP($D233,GICS!$A$2:$H$159,4,0)</f>
        <v xml:space="preserve">Electrical Equipment </v>
      </c>
      <c r="H233" s="84">
        <f>VLOOKUP($D233,GICS!$A$2:$H$159,5,0)</f>
        <v>2010</v>
      </c>
      <c r="I233" s="84" t="str">
        <f>VLOOKUP($D233,GICS!$A$2:$H$159,6,0)</f>
        <v>Capital goods</v>
      </c>
      <c r="J233" s="84">
        <f>VLOOKUP($D233,GICS!$A$2:$H$159,7,0)</f>
        <v>20</v>
      </c>
      <c r="K233" s="84" t="str">
        <f>VLOOKUP($D233,GICS!$A$2:$H$159,8,0)</f>
        <v>Industrials</v>
      </c>
    </row>
    <row r="234" spans="1:11" x14ac:dyDescent="0.3">
      <c r="A234" s="84" t="s">
        <v>78</v>
      </c>
      <c r="B234" s="85">
        <v>27.33</v>
      </c>
      <c r="C234" s="84" t="s">
        <v>1167</v>
      </c>
      <c r="D234" s="84">
        <v>20104010</v>
      </c>
      <c r="E234" s="84" t="str">
        <f>VLOOKUP($D234,GICS!$A$2:$H$159,2,0)</f>
        <v xml:space="preserve">Electrical Components &amp; Equipment </v>
      </c>
      <c r="F234" s="84">
        <f>VLOOKUP($D234,GICS!$A$2:$H$159,3,0)</f>
        <v>201040</v>
      </c>
      <c r="G234" s="84" t="str">
        <f>VLOOKUP($D234,GICS!$A$2:$H$159,4,0)</f>
        <v xml:space="preserve">Electrical Equipment </v>
      </c>
      <c r="H234" s="84">
        <f>VLOOKUP($D234,GICS!$A$2:$H$159,5,0)</f>
        <v>2010</v>
      </c>
      <c r="I234" s="84" t="str">
        <f>VLOOKUP($D234,GICS!$A$2:$H$159,6,0)</f>
        <v>Capital goods</v>
      </c>
      <c r="J234" s="84">
        <f>VLOOKUP($D234,GICS!$A$2:$H$159,7,0)</f>
        <v>20</v>
      </c>
      <c r="K234" s="84" t="str">
        <f>VLOOKUP($D234,GICS!$A$2:$H$159,8,0)</f>
        <v>Industrials</v>
      </c>
    </row>
    <row r="235" spans="1:11" x14ac:dyDescent="0.3">
      <c r="A235" s="84" t="s">
        <v>78</v>
      </c>
      <c r="B235" s="85">
        <v>27.4</v>
      </c>
      <c r="C235" s="84" t="s">
        <v>1168</v>
      </c>
      <c r="D235" s="84">
        <v>20104010</v>
      </c>
      <c r="E235" s="84" t="str">
        <f>VLOOKUP($D235,GICS!$A$2:$H$159,2,0)</f>
        <v xml:space="preserve">Electrical Components &amp; Equipment </v>
      </c>
      <c r="F235" s="84">
        <f>VLOOKUP($D235,GICS!$A$2:$H$159,3,0)</f>
        <v>201040</v>
      </c>
      <c r="G235" s="84" t="str">
        <f>VLOOKUP($D235,GICS!$A$2:$H$159,4,0)</f>
        <v xml:space="preserve">Electrical Equipment </v>
      </c>
      <c r="H235" s="84">
        <f>VLOOKUP($D235,GICS!$A$2:$H$159,5,0)</f>
        <v>2010</v>
      </c>
      <c r="I235" s="84" t="str">
        <f>VLOOKUP($D235,GICS!$A$2:$H$159,6,0)</f>
        <v>Capital goods</v>
      </c>
      <c r="J235" s="84">
        <f>VLOOKUP($D235,GICS!$A$2:$H$159,7,0)</f>
        <v>20</v>
      </c>
      <c r="K235" s="84" t="str">
        <f>VLOOKUP($D235,GICS!$A$2:$H$159,8,0)</f>
        <v>Industrials</v>
      </c>
    </row>
    <row r="236" spans="1:11" x14ac:dyDescent="0.3">
      <c r="A236" s="84" t="s">
        <v>78</v>
      </c>
      <c r="B236" s="85">
        <v>27.51</v>
      </c>
      <c r="C236" s="84" t="s">
        <v>1169</v>
      </c>
      <c r="D236" s="84">
        <v>25201040</v>
      </c>
      <c r="E236" s="84" t="str">
        <f>VLOOKUP($D236,GICS!$A$2:$H$159,2,0)</f>
        <v xml:space="preserve">Household Appliances </v>
      </c>
      <c r="F236" s="84">
        <f>VLOOKUP($D236,GICS!$A$2:$H$159,3,0)</f>
        <v>252010</v>
      </c>
      <c r="G236" s="84" t="str">
        <f>VLOOKUP($D236,GICS!$A$2:$H$159,4,0)</f>
        <v xml:space="preserve">Household Durables </v>
      </c>
      <c r="H236" s="84">
        <f>VLOOKUP($D236,GICS!$A$2:$H$159,5,0)</f>
        <v>2520</v>
      </c>
      <c r="I236" s="84" t="str">
        <f>VLOOKUP($D236,GICS!$A$2:$H$159,6,0)</f>
        <v>Consumer Durables &amp; Apparel</v>
      </c>
      <c r="J236" s="84">
        <f>VLOOKUP($D236,GICS!$A$2:$H$159,7,0)</f>
        <v>25</v>
      </c>
      <c r="K236" s="84" t="str">
        <f>VLOOKUP($D236,GICS!$A$2:$H$159,8,0)</f>
        <v>Consumer Discretionary</v>
      </c>
    </row>
    <row r="237" spans="1:11" x14ac:dyDescent="0.3">
      <c r="A237" s="84" t="s">
        <v>78</v>
      </c>
      <c r="B237" s="85">
        <v>27.52</v>
      </c>
      <c r="C237" s="84" t="s">
        <v>1170</v>
      </c>
      <c r="D237" s="84">
        <v>25201040</v>
      </c>
      <c r="E237" s="84" t="str">
        <f>VLOOKUP($D237,GICS!$A$2:$H$159,2,0)</f>
        <v xml:space="preserve">Household Appliances </v>
      </c>
      <c r="F237" s="84">
        <f>VLOOKUP($D237,GICS!$A$2:$H$159,3,0)</f>
        <v>252010</v>
      </c>
      <c r="G237" s="84" t="str">
        <f>VLOOKUP($D237,GICS!$A$2:$H$159,4,0)</f>
        <v xml:space="preserve">Household Durables </v>
      </c>
      <c r="H237" s="84">
        <f>VLOOKUP($D237,GICS!$A$2:$H$159,5,0)</f>
        <v>2520</v>
      </c>
      <c r="I237" s="84" t="str">
        <f>VLOOKUP($D237,GICS!$A$2:$H$159,6,0)</f>
        <v>Consumer Durables &amp; Apparel</v>
      </c>
      <c r="J237" s="84">
        <f>VLOOKUP($D237,GICS!$A$2:$H$159,7,0)</f>
        <v>25</v>
      </c>
      <c r="K237" s="84" t="str">
        <f>VLOOKUP($D237,GICS!$A$2:$H$159,8,0)</f>
        <v>Consumer Discretionary</v>
      </c>
    </row>
    <row r="238" spans="1:11" x14ac:dyDescent="0.3">
      <c r="A238" s="84" t="s">
        <v>78</v>
      </c>
      <c r="B238" s="85">
        <v>27.9</v>
      </c>
      <c r="C238" s="84" t="s">
        <v>1171</v>
      </c>
      <c r="D238" s="84">
        <v>20104010</v>
      </c>
      <c r="E238" s="84" t="str">
        <f>VLOOKUP($D238,GICS!$A$2:$H$159,2,0)</f>
        <v xml:space="preserve">Electrical Components &amp; Equipment </v>
      </c>
      <c r="F238" s="84">
        <f>VLOOKUP($D238,GICS!$A$2:$H$159,3,0)</f>
        <v>201040</v>
      </c>
      <c r="G238" s="84" t="str">
        <f>VLOOKUP($D238,GICS!$A$2:$H$159,4,0)</f>
        <v xml:space="preserve">Electrical Equipment </v>
      </c>
      <c r="H238" s="84">
        <f>VLOOKUP($D238,GICS!$A$2:$H$159,5,0)</f>
        <v>2010</v>
      </c>
      <c r="I238" s="84" t="str">
        <f>VLOOKUP($D238,GICS!$A$2:$H$159,6,0)</f>
        <v>Capital goods</v>
      </c>
      <c r="J238" s="84">
        <f>VLOOKUP($D238,GICS!$A$2:$H$159,7,0)</f>
        <v>20</v>
      </c>
      <c r="K238" s="84" t="str">
        <f>VLOOKUP($D238,GICS!$A$2:$H$159,8,0)</f>
        <v>Industrials</v>
      </c>
    </row>
    <row r="239" spans="1:11" x14ac:dyDescent="0.3">
      <c r="A239" s="84" t="s">
        <v>78</v>
      </c>
      <c r="B239" s="85">
        <v>28.11</v>
      </c>
      <c r="C239" s="84" t="s">
        <v>1172</v>
      </c>
      <c r="D239" s="84">
        <v>20104020</v>
      </c>
      <c r="E239" s="84" t="str">
        <f>VLOOKUP($D239,GICS!$A$2:$H$159,2,0)</f>
        <v xml:space="preserve">Heavy Electrical Equipment </v>
      </c>
      <c r="F239" s="84">
        <f>VLOOKUP($D239,GICS!$A$2:$H$159,3,0)</f>
        <v>201040</v>
      </c>
      <c r="G239" s="84" t="str">
        <f>VLOOKUP($D239,GICS!$A$2:$H$159,4,0)</f>
        <v xml:space="preserve">Electrical Equipment </v>
      </c>
      <c r="H239" s="84">
        <f>VLOOKUP($D239,GICS!$A$2:$H$159,5,0)</f>
        <v>2010</v>
      </c>
      <c r="I239" s="84" t="str">
        <f>VLOOKUP($D239,GICS!$A$2:$H$159,6,0)</f>
        <v>Capital goods</v>
      </c>
      <c r="J239" s="84">
        <f>VLOOKUP($D239,GICS!$A$2:$H$159,7,0)</f>
        <v>20</v>
      </c>
      <c r="K239" s="84" t="str">
        <f>VLOOKUP($D239,GICS!$A$2:$H$159,8,0)</f>
        <v>Industrials</v>
      </c>
    </row>
    <row r="240" spans="1:11" x14ac:dyDescent="0.3">
      <c r="A240" s="84" t="s">
        <v>78</v>
      </c>
      <c r="B240" s="85">
        <v>28.12</v>
      </c>
      <c r="C240" s="84" t="s">
        <v>1173</v>
      </c>
      <c r="D240" s="84">
        <v>20106020</v>
      </c>
      <c r="E240" s="84" t="str">
        <f>VLOOKUP($D240,GICS!$A$2:$H$159,2,0)</f>
        <v xml:space="preserve">Industrial Machinery </v>
      </c>
      <c r="F240" s="84">
        <f>VLOOKUP($D240,GICS!$A$2:$H$159,3,0)</f>
        <v>201060</v>
      </c>
      <c r="G240" s="84" t="str">
        <f>VLOOKUP($D240,GICS!$A$2:$H$159,4,0)</f>
        <v xml:space="preserve">Machinery </v>
      </c>
      <c r="H240" s="84">
        <f>VLOOKUP($D240,GICS!$A$2:$H$159,5,0)</f>
        <v>2010</v>
      </c>
      <c r="I240" s="84" t="str">
        <f>VLOOKUP($D240,GICS!$A$2:$H$159,6,0)</f>
        <v>Capital goods</v>
      </c>
      <c r="J240" s="84">
        <f>VLOOKUP($D240,GICS!$A$2:$H$159,7,0)</f>
        <v>20</v>
      </c>
      <c r="K240" s="84" t="str">
        <f>VLOOKUP($D240,GICS!$A$2:$H$159,8,0)</f>
        <v>Industrials</v>
      </c>
    </row>
    <row r="241" spans="1:11" x14ac:dyDescent="0.3">
      <c r="A241" s="84" t="s">
        <v>78</v>
      </c>
      <c r="B241" s="85">
        <v>28.13</v>
      </c>
      <c r="C241" s="84" t="s">
        <v>1174</v>
      </c>
      <c r="D241" s="84">
        <v>20106020</v>
      </c>
      <c r="E241" s="84" t="str">
        <f>VLOOKUP($D241,GICS!$A$2:$H$159,2,0)</f>
        <v xml:space="preserve">Industrial Machinery </v>
      </c>
      <c r="F241" s="84">
        <f>VLOOKUP($D241,GICS!$A$2:$H$159,3,0)</f>
        <v>201060</v>
      </c>
      <c r="G241" s="84" t="str">
        <f>VLOOKUP($D241,GICS!$A$2:$H$159,4,0)</f>
        <v xml:space="preserve">Machinery </v>
      </c>
      <c r="H241" s="84">
        <f>VLOOKUP($D241,GICS!$A$2:$H$159,5,0)</f>
        <v>2010</v>
      </c>
      <c r="I241" s="84" t="str">
        <f>VLOOKUP($D241,GICS!$A$2:$H$159,6,0)</f>
        <v>Capital goods</v>
      </c>
      <c r="J241" s="84">
        <f>VLOOKUP($D241,GICS!$A$2:$H$159,7,0)</f>
        <v>20</v>
      </c>
      <c r="K241" s="84" t="str">
        <f>VLOOKUP($D241,GICS!$A$2:$H$159,8,0)</f>
        <v>Industrials</v>
      </c>
    </row>
    <row r="242" spans="1:11" x14ac:dyDescent="0.3">
      <c r="A242" s="84" t="s">
        <v>78</v>
      </c>
      <c r="B242" s="85">
        <v>28.14</v>
      </c>
      <c r="C242" s="84" t="s">
        <v>1175</v>
      </c>
      <c r="D242" s="84">
        <v>20106020</v>
      </c>
      <c r="E242" s="84" t="str">
        <f>VLOOKUP($D242,GICS!$A$2:$H$159,2,0)</f>
        <v xml:space="preserve">Industrial Machinery </v>
      </c>
      <c r="F242" s="84">
        <f>VLOOKUP($D242,GICS!$A$2:$H$159,3,0)</f>
        <v>201060</v>
      </c>
      <c r="G242" s="84" t="str">
        <f>VLOOKUP($D242,GICS!$A$2:$H$159,4,0)</f>
        <v xml:space="preserve">Machinery </v>
      </c>
      <c r="H242" s="84">
        <f>VLOOKUP($D242,GICS!$A$2:$H$159,5,0)</f>
        <v>2010</v>
      </c>
      <c r="I242" s="84" t="str">
        <f>VLOOKUP($D242,GICS!$A$2:$H$159,6,0)</f>
        <v>Capital goods</v>
      </c>
      <c r="J242" s="84">
        <f>VLOOKUP($D242,GICS!$A$2:$H$159,7,0)</f>
        <v>20</v>
      </c>
      <c r="K242" s="84" t="str">
        <f>VLOOKUP($D242,GICS!$A$2:$H$159,8,0)</f>
        <v>Industrials</v>
      </c>
    </row>
    <row r="243" spans="1:11" x14ac:dyDescent="0.3">
      <c r="A243" s="84" t="s">
        <v>78</v>
      </c>
      <c r="B243" s="85">
        <v>28.15</v>
      </c>
      <c r="C243" s="84" t="s">
        <v>1176</v>
      </c>
      <c r="D243" s="84">
        <v>20106020</v>
      </c>
      <c r="E243" s="84" t="str">
        <f>VLOOKUP($D243,GICS!$A$2:$H$159,2,0)</f>
        <v xml:space="preserve">Industrial Machinery </v>
      </c>
      <c r="F243" s="84">
        <f>VLOOKUP($D243,GICS!$A$2:$H$159,3,0)</f>
        <v>201060</v>
      </c>
      <c r="G243" s="84" t="str">
        <f>VLOOKUP($D243,GICS!$A$2:$H$159,4,0)</f>
        <v xml:space="preserve">Machinery </v>
      </c>
      <c r="H243" s="84">
        <f>VLOOKUP($D243,GICS!$A$2:$H$159,5,0)</f>
        <v>2010</v>
      </c>
      <c r="I243" s="84" t="str">
        <f>VLOOKUP($D243,GICS!$A$2:$H$159,6,0)</f>
        <v>Capital goods</v>
      </c>
      <c r="J243" s="84">
        <f>VLOOKUP($D243,GICS!$A$2:$H$159,7,0)</f>
        <v>20</v>
      </c>
      <c r="K243" s="84" t="str">
        <f>VLOOKUP($D243,GICS!$A$2:$H$159,8,0)</f>
        <v>Industrials</v>
      </c>
    </row>
    <row r="244" spans="1:11" x14ac:dyDescent="0.3">
      <c r="A244" s="84" t="s">
        <v>78</v>
      </c>
      <c r="B244" s="85">
        <v>28.21</v>
      </c>
      <c r="C244" s="84" t="s">
        <v>1177</v>
      </c>
      <c r="D244" s="84">
        <v>20106020</v>
      </c>
      <c r="E244" s="84" t="str">
        <f>VLOOKUP($D244,GICS!$A$2:$H$159,2,0)</f>
        <v xml:space="preserve">Industrial Machinery </v>
      </c>
      <c r="F244" s="84">
        <f>VLOOKUP($D244,GICS!$A$2:$H$159,3,0)</f>
        <v>201060</v>
      </c>
      <c r="G244" s="84" t="str">
        <f>VLOOKUP($D244,GICS!$A$2:$H$159,4,0)</f>
        <v xml:space="preserve">Machinery </v>
      </c>
      <c r="H244" s="84">
        <f>VLOOKUP($D244,GICS!$A$2:$H$159,5,0)</f>
        <v>2010</v>
      </c>
      <c r="I244" s="84" t="str">
        <f>VLOOKUP($D244,GICS!$A$2:$H$159,6,0)</f>
        <v>Capital goods</v>
      </c>
      <c r="J244" s="84">
        <f>VLOOKUP($D244,GICS!$A$2:$H$159,7,0)</f>
        <v>20</v>
      </c>
      <c r="K244" s="84" t="str">
        <f>VLOOKUP($D244,GICS!$A$2:$H$159,8,0)</f>
        <v>Industrials</v>
      </c>
    </row>
    <row r="245" spans="1:11" x14ac:dyDescent="0.3">
      <c r="A245" s="84" t="s">
        <v>78</v>
      </c>
      <c r="B245" s="85">
        <v>28.22</v>
      </c>
      <c r="C245" s="84" t="s">
        <v>1178</v>
      </c>
      <c r="D245" s="84">
        <v>20106020</v>
      </c>
      <c r="E245" s="84" t="str">
        <f>VLOOKUP($D245,GICS!$A$2:$H$159,2,0)</f>
        <v xml:space="preserve">Industrial Machinery </v>
      </c>
      <c r="F245" s="84">
        <f>VLOOKUP($D245,GICS!$A$2:$H$159,3,0)</f>
        <v>201060</v>
      </c>
      <c r="G245" s="84" t="str">
        <f>VLOOKUP($D245,GICS!$A$2:$H$159,4,0)</f>
        <v xml:space="preserve">Machinery </v>
      </c>
      <c r="H245" s="84">
        <f>VLOOKUP($D245,GICS!$A$2:$H$159,5,0)</f>
        <v>2010</v>
      </c>
      <c r="I245" s="84" t="str">
        <f>VLOOKUP($D245,GICS!$A$2:$H$159,6,0)</f>
        <v>Capital goods</v>
      </c>
      <c r="J245" s="84">
        <f>VLOOKUP($D245,GICS!$A$2:$H$159,7,0)</f>
        <v>20</v>
      </c>
      <c r="K245" s="84" t="str">
        <f>VLOOKUP($D245,GICS!$A$2:$H$159,8,0)</f>
        <v>Industrials</v>
      </c>
    </row>
    <row r="246" spans="1:11" x14ac:dyDescent="0.3">
      <c r="A246" s="84" t="s">
        <v>78</v>
      </c>
      <c r="B246" s="85">
        <v>28.23</v>
      </c>
      <c r="C246" s="84" t="s">
        <v>1563</v>
      </c>
      <c r="D246" s="84">
        <v>20201060</v>
      </c>
      <c r="E246" s="84" t="str">
        <f>VLOOKUP($D246,GICS!$A$2:$H$159,2,0)</f>
        <v xml:space="preserve">Office Services &amp; Supplies </v>
      </c>
      <c r="F246" s="84">
        <f>VLOOKUP($D246,GICS!$A$2:$H$159,3,0)</f>
        <v>202010</v>
      </c>
      <c r="G246" s="84" t="str">
        <f>VLOOKUP($D246,GICS!$A$2:$H$159,4,0)</f>
        <v xml:space="preserve">Commercial Services &amp; Supplies </v>
      </c>
      <c r="H246" s="84">
        <f>VLOOKUP($D246,GICS!$A$2:$H$159,5,0)</f>
        <v>2020</v>
      </c>
      <c r="I246" s="84" t="str">
        <f>VLOOKUP($D246,GICS!$A$2:$H$159,6,0)</f>
        <v>Commercial &amp; Professional Services</v>
      </c>
      <c r="J246" s="84">
        <f>VLOOKUP($D246,GICS!$A$2:$H$159,7,0)</f>
        <v>20</v>
      </c>
      <c r="K246" s="84" t="str">
        <f>VLOOKUP($D246,GICS!$A$2:$H$159,8,0)</f>
        <v>Industrials</v>
      </c>
    </row>
    <row r="247" spans="1:11" x14ac:dyDescent="0.3">
      <c r="A247" s="84" t="s">
        <v>78</v>
      </c>
      <c r="B247" s="85">
        <v>28.24</v>
      </c>
      <c r="C247" s="84" t="s">
        <v>1179</v>
      </c>
      <c r="D247" s="84">
        <v>25201040</v>
      </c>
      <c r="E247" s="84" t="str">
        <f>VLOOKUP($D247,GICS!$A$2:$H$159,2,0)</f>
        <v xml:space="preserve">Household Appliances </v>
      </c>
      <c r="F247" s="84">
        <f>VLOOKUP($D247,GICS!$A$2:$H$159,3,0)</f>
        <v>252010</v>
      </c>
      <c r="G247" s="84" t="str">
        <f>VLOOKUP($D247,GICS!$A$2:$H$159,4,0)</f>
        <v xml:space="preserve">Household Durables </v>
      </c>
      <c r="H247" s="84">
        <f>VLOOKUP($D247,GICS!$A$2:$H$159,5,0)</f>
        <v>2520</v>
      </c>
      <c r="I247" s="84" t="str">
        <f>VLOOKUP($D247,GICS!$A$2:$H$159,6,0)</f>
        <v>Consumer Durables &amp; Apparel</v>
      </c>
      <c r="J247" s="84">
        <f>VLOOKUP($D247,GICS!$A$2:$H$159,7,0)</f>
        <v>25</v>
      </c>
      <c r="K247" s="84" t="str">
        <f>VLOOKUP($D247,GICS!$A$2:$H$159,8,0)</f>
        <v>Consumer Discretionary</v>
      </c>
    </row>
    <row r="248" spans="1:11" x14ac:dyDescent="0.3">
      <c r="A248" s="84" t="s">
        <v>78</v>
      </c>
      <c r="B248" s="85">
        <v>28.25</v>
      </c>
      <c r="C248" s="84" t="s">
        <v>1180</v>
      </c>
      <c r="D248" s="84">
        <v>20102010</v>
      </c>
      <c r="E248" s="84" t="str">
        <f>VLOOKUP($D248,GICS!$A$2:$H$159,2,0)</f>
        <v xml:space="preserve">Building Products </v>
      </c>
      <c r="F248" s="84">
        <f>VLOOKUP($D248,GICS!$A$2:$H$159,3,0)</f>
        <v>201020</v>
      </c>
      <c r="G248" s="84" t="str">
        <f>VLOOKUP($D248,GICS!$A$2:$H$159,4,0)</f>
        <v xml:space="preserve">Building Products </v>
      </c>
      <c r="H248" s="84">
        <f>VLOOKUP($D248,GICS!$A$2:$H$159,5,0)</f>
        <v>2010</v>
      </c>
      <c r="I248" s="84" t="str">
        <f>VLOOKUP($D248,GICS!$A$2:$H$159,6,0)</f>
        <v>Capital goods</v>
      </c>
      <c r="J248" s="84">
        <f>VLOOKUP($D248,GICS!$A$2:$H$159,7,0)</f>
        <v>20</v>
      </c>
      <c r="K248" s="84" t="str">
        <f>VLOOKUP($D248,GICS!$A$2:$H$159,8,0)</f>
        <v>Industrials</v>
      </c>
    </row>
    <row r="249" spans="1:11" x14ac:dyDescent="0.3">
      <c r="A249" s="84" t="s">
        <v>78</v>
      </c>
      <c r="B249" s="85">
        <v>28.29</v>
      </c>
      <c r="C249" s="84" t="s">
        <v>1181</v>
      </c>
      <c r="D249" s="84">
        <v>20106020</v>
      </c>
      <c r="E249" s="84" t="str">
        <f>VLOOKUP($D249,GICS!$A$2:$H$159,2,0)</f>
        <v xml:space="preserve">Industrial Machinery </v>
      </c>
      <c r="F249" s="84">
        <f>VLOOKUP($D249,GICS!$A$2:$H$159,3,0)</f>
        <v>201060</v>
      </c>
      <c r="G249" s="84" t="str">
        <f>VLOOKUP($D249,GICS!$A$2:$H$159,4,0)</f>
        <v xml:space="preserve">Machinery </v>
      </c>
      <c r="H249" s="84">
        <f>VLOOKUP($D249,GICS!$A$2:$H$159,5,0)</f>
        <v>2010</v>
      </c>
      <c r="I249" s="84" t="str">
        <f>VLOOKUP($D249,GICS!$A$2:$H$159,6,0)</f>
        <v>Capital goods</v>
      </c>
      <c r="J249" s="84">
        <f>VLOOKUP($D249,GICS!$A$2:$H$159,7,0)</f>
        <v>20</v>
      </c>
      <c r="K249" s="84" t="str">
        <f>VLOOKUP($D249,GICS!$A$2:$H$159,8,0)</f>
        <v>Industrials</v>
      </c>
    </row>
    <row r="250" spans="1:11" x14ac:dyDescent="0.3">
      <c r="A250" s="84" t="s">
        <v>78</v>
      </c>
      <c r="B250" s="85">
        <v>28.3</v>
      </c>
      <c r="C250" s="84" t="s">
        <v>1182</v>
      </c>
      <c r="D250" s="84">
        <v>20106015</v>
      </c>
      <c r="E250" s="84" t="str">
        <f>VLOOKUP($D250,GICS!$A$2:$H$159,2,0)</f>
        <v xml:space="preserve">Agricultural &amp; Farm Machinery </v>
      </c>
      <c r="F250" s="84">
        <f>VLOOKUP($D250,GICS!$A$2:$H$159,3,0)</f>
        <v>201060</v>
      </c>
      <c r="G250" s="84" t="str">
        <f>VLOOKUP($D250,GICS!$A$2:$H$159,4,0)</f>
        <v xml:space="preserve">Machinery </v>
      </c>
      <c r="H250" s="84">
        <f>VLOOKUP($D250,GICS!$A$2:$H$159,5,0)</f>
        <v>2010</v>
      </c>
      <c r="I250" s="84" t="str">
        <f>VLOOKUP($D250,GICS!$A$2:$H$159,6,0)</f>
        <v>Capital goods</v>
      </c>
      <c r="J250" s="84">
        <f>VLOOKUP($D250,GICS!$A$2:$H$159,7,0)</f>
        <v>20</v>
      </c>
      <c r="K250" s="84" t="str">
        <f>VLOOKUP($D250,GICS!$A$2:$H$159,8,0)</f>
        <v>Industrials</v>
      </c>
    </row>
    <row r="251" spans="1:11" x14ac:dyDescent="0.3">
      <c r="A251" s="84" t="s">
        <v>78</v>
      </c>
      <c r="B251" s="85">
        <v>28.41</v>
      </c>
      <c r="C251" s="84" t="s">
        <v>1183</v>
      </c>
      <c r="D251" s="84">
        <v>20106020</v>
      </c>
      <c r="E251" s="84" t="str">
        <f>VLOOKUP($D251,GICS!$A$2:$H$159,2,0)</f>
        <v xml:space="preserve">Industrial Machinery </v>
      </c>
      <c r="F251" s="84">
        <f>VLOOKUP($D251,GICS!$A$2:$H$159,3,0)</f>
        <v>201060</v>
      </c>
      <c r="G251" s="84" t="str">
        <f>VLOOKUP($D251,GICS!$A$2:$H$159,4,0)</f>
        <v xml:space="preserve">Machinery </v>
      </c>
      <c r="H251" s="84">
        <f>VLOOKUP($D251,GICS!$A$2:$H$159,5,0)</f>
        <v>2010</v>
      </c>
      <c r="I251" s="84" t="str">
        <f>VLOOKUP($D251,GICS!$A$2:$H$159,6,0)</f>
        <v>Capital goods</v>
      </c>
      <c r="J251" s="84">
        <f>VLOOKUP($D251,GICS!$A$2:$H$159,7,0)</f>
        <v>20</v>
      </c>
      <c r="K251" s="84" t="str">
        <f>VLOOKUP($D251,GICS!$A$2:$H$159,8,0)</f>
        <v>Industrials</v>
      </c>
    </row>
    <row r="252" spans="1:11" x14ac:dyDescent="0.3">
      <c r="A252" s="84" t="s">
        <v>78</v>
      </c>
      <c r="B252" s="85">
        <v>28.49</v>
      </c>
      <c r="C252" s="84" t="s">
        <v>1184</v>
      </c>
      <c r="D252" s="84">
        <v>20106020</v>
      </c>
      <c r="E252" s="84" t="str">
        <f>VLOOKUP($D252,GICS!$A$2:$H$159,2,0)</f>
        <v xml:space="preserve">Industrial Machinery </v>
      </c>
      <c r="F252" s="84">
        <f>VLOOKUP($D252,GICS!$A$2:$H$159,3,0)</f>
        <v>201060</v>
      </c>
      <c r="G252" s="84" t="str">
        <f>VLOOKUP($D252,GICS!$A$2:$H$159,4,0)</f>
        <v xml:space="preserve">Machinery </v>
      </c>
      <c r="H252" s="84">
        <f>VLOOKUP($D252,GICS!$A$2:$H$159,5,0)</f>
        <v>2010</v>
      </c>
      <c r="I252" s="84" t="str">
        <f>VLOOKUP($D252,GICS!$A$2:$H$159,6,0)</f>
        <v>Capital goods</v>
      </c>
      <c r="J252" s="84">
        <f>VLOOKUP($D252,GICS!$A$2:$H$159,7,0)</f>
        <v>20</v>
      </c>
      <c r="K252" s="84" t="str">
        <f>VLOOKUP($D252,GICS!$A$2:$H$159,8,0)</f>
        <v>Industrials</v>
      </c>
    </row>
    <row r="253" spans="1:11" x14ac:dyDescent="0.3">
      <c r="A253" s="84" t="s">
        <v>78</v>
      </c>
      <c r="B253" s="85">
        <v>28.91</v>
      </c>
      <c r="C253" s="84" t="s">
        <v>1185</v>
      </c>
      <c r="D253" s="84">
        <v>20106020</v>
      </c>
      <c r="E253" s="84" t="str">
        <f>VLOOKUP($D253,GICS!$A$2:$H$159,2,0)</f>
        <v xml:space="preserve">Industrial Machinery </v>
      </c>
      <c r="F253" s="84">
        <f>VLOOKUP($D253,GICS!$A$2:$H$159,3,0)</f>
        <v>201060</v>
      </c>
      <c r="G253" s="84" t="str">
        <f>VLOOKUP($D253,GICS!$A$2:$H$159,4,0)</f>
        <v xml:space="preserve">Machinery </v>
      </c>
      <c r="H253" s="84">
        <f>VLOOKUP($D253,GICS!$A$2:$H$159,5,0)</f>
        <v>2010</v>
      </c>
      <c r="I253" s="84" t="str">
        <f>VLOOKUP($D253,GICS!$A$2:$H$159,6,0)</f>
        <v>Capital goods</v>
      </c>
      <c r="J253" s="84">
        <f>VLOOKUP($D253,GICS!$A$2:$H$159,7,0)</f>
        <v>20</v>
      </c>
      <c r="K253" s="84" t="str">
        <f>VLOOKUP($D253,GICS!$A$2:$H$159,8,0)</f>
        <v>Industrials</v>
      </c>
    </row>
    <row r="254" spans="1:11" x14ac:dyDescent="0.3">
      <c r="A254" s="84" t="s">
        <v>78</v>
      </c>
      <c r="B254" s="85">
        <v>28.92</v>
      </c>
      <c r="C254" s="84" t="s">
        <v>1186</v>
      </c>
      <c r="D254" s="84">
        <v>20106020</v>
      </c>
      <c r="E254" s="84" t="str">
        <f>VLOOKUP($D254,GICS!$A$2:$H$159,2,0)</f>
        <v xml:space="preserve">Industrial Machinery </v>
      </c>
      <c r="F254" s="84">
        <f>VLOOKUP($D254,GICS!$A$2:$H$159,3,0)</f>
        <v>201060</v>
      </c>
      <c r="G254" s="84" t="str">
        <f>VLOOKUP($D254,GICS!$A$2:$H$159,4,0)</f>
        <v xml:space="preserve">Machinery </v>
      </c>
      <c r="H254" s="84">
        <f>VLOOKUP($D254,GICS!$A$2:$H$159,5,0)</f>
        <v>2010</v>
      </c>
      <c r="I254" s="84" t="str">
        <f>VLOOKUP($D254,GICS!$A$2:$H$159,6,0)</f>
        <v>Capital goods</v>
      </c>
      <c r="J254" s="84">
        <f>VLOOKUP($D254,GICS!$A$2:$H$159,7,0)</f>
        <v>20</v>
      </c>
      <c r="K254" s="84" t="str">
        <f>VLOOKUP($D254,GICS!$A$2:$H$159,8,0)</f>
        <v>Industrials</v>
      </c>
    </row>
    <row r="255" spans="1:11" x14ac:dyDescent="0.3">
      <c r="A255" s="84" t="s">
        <v>78</v>
      </c>
      <c r="B255" s="85">
        <v>28.93</v>
      </c>
      <c r="C255" s="84" t="s">
        <v>1187</v>
      </c>
      <c r="D255" s="84">
        <v>20106020</v>
      </c>
      <c r="E255" s="84" t="str">
        <f>VLOOKUP($D255,GICS!$A$2:$H$159,2,0)</f>
        <v xml:space="preserve">Industrial Machinery </v>
      </c>
      <c r="F255" s="84">
        <f>VLOOKUP($D255,GICS!$A$2:$H$159,3,0)</f>
        <v>201060</v>
      </c>
      <c r="G255" s="84" t="str">
        <f>VLOOKUP($D255,GICS!$A$2:$H$159,4,0)</f>
        <v xml:space="preserve">Machinery </v>
      </c>
      <c r="H255" s="84">
        <f>VLOOKUP($D255,GICS!$A$2:$H$159,5,0)</f>
        <v>2010</v>
      </c>
      <c r="I255" s="84" t="str">
        <f>VLOOKUP($D255,GICS!$A$2:$H$159,6,0)</f>
        <v>Capital goods</v>
      </c>
      <c r="J255" s="84">
        <f>VLOOKUP($D255,GICS!$A$2:$H$159,7,0)</f>
        <v>20</v>
      </c>
      <c r="K255" s="84" t="str">
        <f>VLOOKUP($D255,GICS!$A$2:$H$159,8,0)</f>
        <v>Industrials</v>
      </c>
    </row>
    <row r="256" spans="1:11" x14ac:dyDescent="0.3">
      <c r="A256" s="84" t="s">
        <v>78</v>
      </c>
      <c r="B256" s="85">
        <v>28.94</v>
      </c>
      <c r="C256" s="84" t="s">
        <v>1188</v>
      </c>
      <c r="D256" s="84">
        <v>20106020</v>
      </c>
      <c r="E256" s="84" t="str">
        <f>VLOOKUP($D256,GICS!$A$2:$H$159,2,0)</f>
        <v xml:space="preserve">Industrial Machinery </v>
      </c>
      <c r="F256" s="84">
        <f>VLOOKUP($D256,GICS!$A$2:$H$159,3,0)</f>
        <v>201060</v>
      </c>
      <c r="G256" s="84" t="str">
        <f>VLOOKUP($D256,GICS!$A$2:$H$159,4,0)</f>
        <v xml:space="preserve">Machinery </v>
      </c>
      <c r="H256" s="84">
        <f>VLOOKUP($D256,GICS!$A$2:$H$159,5,0)</f>
        <v>2010</v>
      </c>
      <c r="I256" s="84" t="str">
        <f>VLOOKUP($D256,GICS!$A$2:$H$159,6,0)</f>
        <v>Capital goods</v>
      </c>
      <c r="J256" s="84">
        <f>VLOOKUP($D256,GICS!$A$2:$H$159,7,0)</f>
        <v>20</v>
      </c>
      <c r="K256" s="84" t="str">
        <f>VLOOKUP($D256,GICS!$A$2:$H$159,8,0)</f>
        <v>Industrials</v>
      </c>
    </row>
    <row r="257" spans="1:11" x14ac:dyDescent="0.3">
      <c r="A257" s="84" t="s">
        <v>78</v>
      </c>
      <c r="B257" s="85">
        <v>28.95</v>
      </c>
      <c r="C257" s="84" t="s">
        <v>1189</v>
      </c>
      <c r="D257" s="84">
        <v>20106020</v>
      </c>
      <c r="E257" s="84" t="str">
        <f>VLOOKUP($D257,GICS!$A$2:$H$159,2,0)</f>
        <v xml:space="preserve">Industrial Machinery </v>
      </c>
      <c r="F257" s="84">
        <f>VLOOKUP($D257,GICS!$A$2:$H$159,3,0)</f>
        <v>201060</v>
      </c>
      <c r="G257" s="84" t="str">
        <f>VLOOKUP($D257,GICS!$A$2:$H$159,4,0)</f>
        <v xml:space="preserve">Machinery </v>
      </c>
      <c r="H257" s="84">
        <f>VLOOKUP($D257,GICS!$A$2:$H$159,5,0)</f>
        <v>2010</v>
      </c>
      <c r="I257" s="84" t="str">
        <f>VLOOKUP($D257,GICS!$A$2:$H$159,6,0)</f>
        <v>Capital goods</v>
      </c>
      <c r="J257" s="84">
        <f>VLOOKUP($D257,GICS!$A$2:$H$159,7,0)</f>
        <v>20</v>
      </c>
      <c r="K257" s="84" t="str">
        <f>VLOOKUP($D257,GICS!$A$2:$H$159,8,0)</f>
        <v>Industrials</v>
      </c>
    </row>
    <row r="258" spans="1:11" x14ac:dyDescent="0.3">
      <c r="A258" s="84" t="s">
        <v>78</v>
      </c>
      <c r="B258" s="85">
        <v>28.96</v>
      </c>
      <c r="C258" s="84" t="s">
        <v>1190</v>
      </c>
      <c r="D258" s="84">
        <v>20106020</v>
      </c>
      <c r="E258" s="84" t="str">
        <f>VLOOKUP($D258,GICS!$A$2:$H$159,2,0)</f>
        <v xml:space="preserve">Industrial Machinery </v>
      </c>
      <c r="F258" s="84">
        <f>VLOOKUP($D258,GICS!$A$2:$H$159,3,0)</f>
        <v>201060</v>
      </c>
      <c r="G258" s="84" t="str">
        <f>VLOOKUP($D258,GICS!$A$2:$H$159,4,0)</f>
        <v xml:space="preserve">Machinery </v>
      </c>
      <c r="H258" s="84">
        <f>VLOOKUP($D258,GICS!$A$2:$H$159,5,0)</f>
        <v>2010</v>
      </c>
      <c r="I258" s="84" t="str">
        <f>VLOOKUP($D258,GICS!$A$2:$H$159,6,0)</f>
        <v>Capital goods</v>
      </c>
      <c r="J258" s="84">
        <f>VLOOKUP($D258,GICS!$A$2:$H$159,7,0)</f>
        <v>20</v>
      </c>
      <c r="K258" s="84" t="str">
        <f>VLOOKUP($D258,GICS!$A$2:$H$159,8,0)</f>
        <v>Industrials</v>
      </c>
    </row>
    <row r="259" spans="1:11" x14ac:dyDescent="0.3">
      <c r="A259" s="253" t="s">
        <v>78</v>
      </c>
      <c r="B259" s="254">
        <v>28.99</v>
      </c>
      <c r="C259" s="253" t="s">
        <v>1191</v>
      </c>
      <c r="D259" s="84">
        <v>20106020</v>
      </c>
      <c r="E259" s="84" t="str">
        <f>VLOOKUP($D259,GICS!$A$2:$H$159,2,0)</f>
        <v xml:space="preserve">Industrial Machinery </v>
      </c>
      <c r="F259" s="84">
        <f>VLOOKUP($D259,GICS!$A$2:$H$159,3,0)</f>
        <v>201060</v>
      </c>
      <c r="G259" s="84" t="str">
        <f>VLOOKUP($D259,GICS!$A$2:$H$159,4,0)</f>
        <v xml:space="preserve">Machinery </v>
      </c>
      <c r="H259" s="84">
        <f>VLOOKUP($D259,GICS!$A$2:$H$159,5,0)</f>
        <v>2010</v>
      </c>
      <c r="I259" s="84" t="str">
        <f>VLOOKUP($D259,GICS!$A$2:$H$159,6,0)</f>
        <v>Capital goods</v>
      </c>
      <c r="J259" s="84">
        <f>VLOOKUP($D259,GICS!$A$2:$H$159,7,0)</f>
        <v>20</v>
      </c>
      <c r="K259" s="84" t="str">
        <f>VLOOKUP($D259,GICS!$A$2:$H$159,8,0)</f>
        <v>Industrials</v>
      </c>
    </row>
    <row r="260" spans="1:11" x14ac:dyDescent="0.3">
      <c r="A260" s="253"/>
      <c r="B260" s="254"/>
      <c r="C260" s="253"/>
      <c r="D260" s="84">
        <v>45301010</v>
      </c>
      <c r="E260" s="84" t="str">
        <f>VLOOKUP($D260,GICS!$A$2:$H$159,2,0)</f>
        <v xml:space="preserve">Semiconductor Equipment </v>
      </c>
      <c r="F260" s="84">
        <f>VLOOKUP($D260,GICS!$A$2:$H$159,3,0)</f>
        <v>453010</v>
      </c>
      <c r="G260" s="84" t="str">
        <f>VLOOKUP($D260,GICS!$A$2:$H$159,4,0)</f>
        <v xml:space="preserve">Semiconductors &amp; Semiconductor Equipment </v>
      </c>
      <c r="H260" s="84">
        <f>VLOOKUP($D260,GICS!$A$2:$H$159,5,0)</f>
        <v>4530</v>
      </c>
      <c r="I260" s="84" t="str">
        <f>VLOOKUP($D260,GICS!$A$2:$H$159,6,0)</f>
        <v>Semiconductors &amp; Semiconductor Equipment</v>
      </c>
      <c r="J260" s="84">
        <f>VLOOKUP($D260,GICS!$A$2:$H$159,7,0)</f>
        <v>45</v>
      </c>
      <c r="K260" s="84" t="str">
        <f>VLOOKUP($D260,GICS!$A$2:$H$159,8,0)</f>
        <v>Information Technology</v>
      </c>
    </row>
    <row r="261" spans="1:11" x14ac:dyDescent="0.3">
      <c r="A261" s="84" t="s">
        <v>78</v>
      </c>
      <c r="B261" s="85">
        <v>29.1</v>
      </c>
      <c r="C261" s="84" t="s">
        <v>1192</v>
      </c>
      <c r="D261" s="84">
        <v>25102010</v>
      </c>
      <c r="E261" s="84" t="str">
        <f>VLOOKUP($D261,GICS!$A$2:$H$159,2,0)</f>
        <v xml:space="preserve">Automobile Manufacturers </v>
      </c>
      <c r="F261" s="84">
        <f>VLOOKUP($D261,GICS!$A$2:$H$159,3,0)</f>
        <v>251020</v>
      </c>
      <c r="G261" s="84" t="str">
        <f>VLOOKUP($D261,GICS!$A$2:$H$159,4,0)</f>
        <v>Automobiles</v>
      </c>
      <c r="H261" s="84">
        <f>VLOOKUP($D261,GICS!$A$2:$H$159,5,0)</f>
        <v>2510</v>
      </c>
      <c r="I261" s="84" t="str">
        <f>VLOOKUP($D261,GICS!$A$2:$H$159,6,0)</f>
        <v>Automobiles &amp; Components</v>
      </c>
      <c r="J261" s="84">
        <f>VLOOKUP($D261,GICS!$A$2:$H$159,7,0)</f>
        <v>25</v>
      </c>
      <c r="K261" s="84" t="str">
        <f>VLOOKUP($D261,GICS!$A$2:$H$159,8,0)</f>
        <v>Consumer Discretionary</v>
      </c>
    </row>
    <row r="262" spans="1:11" x14ac:dyDescent="0.3">
      <c r="A262" s="84" t="s">
        <v>78</v>
      </c>
      <c r="B262" s="85">
        <v>29.2</v>
      </c>
      <c r="C262" s="84" t="s">
        <v>1552</v>
      </c>
      <c r="D262" s="84">
        <v>20106010</v>
      </c>
      <c r="E262" s="84" t="str">
        <f>VLOOKUP($D262,GICS!$A$2:$H$159,2,0)</f>
        <v>Construction Machinery &amp; Heavy Trucks</v>
      </c>
      <c r="F262" s="84">
        <f>VLOOKUP($D262,GICS!$A$2:$H$159,3,0)</f>
        <v>201060</v>
      </c>
      <c r="G262" s="84" t="str">
        <f>VLOOKUP($D262,GICS!$A$2:$H$159,4,0)</f>
        <v xml:space="preserve">Machinery </v>
      </c>
      <c r="H262" s="84">
        <f>VLOOKUP($D262,GICS!$A$2:$H$159,5,0)</f>
        <v>2010</v>
      </c>
      <c r="I262" s="84" t="str">
        <f>VLOOKUP($D262,GICS!$A$2:$H$159,6,0)</f>
        <v>Capital goods</v>
      </c>
      <c r="J262" s="84">
        <f>VLOOKUP($D262,GICS!$A$2:$H$159,7,0)</f>
        <v>20</v>
      </c>
      <c r="K262" s="84" t="str">
        <f>VLOOKUP($D262,GICS!$A$2:$H$159,8,0)</f>
        <v>Industrials</v>
      </c>
    </row>
    <row r="263" spans="1:11" x14ac:dyDescent="0.3">
      <c r="A263" s="84" t="s">
        <v>78</v>
      </c>
      <c r="B263" s="85">
        <v>29.31</v>
      </c>
      <c r="C263" s="84" t="s">
        <v>1194</v>
      </c>
      <c r="D263" s="84">
        <v>25101010</v>
      </c>
      <c r="E263" s="84" t="str">
        <f>VLOOKUP($D263,GICS!$A$2:$H$159,2,0)</f>
        <v xml:space="preserve">Auto Parts &amp; Equipment </v>
      </c>
      <c r="F263" s="84">
        <f>VLOOKUP($D263,GICS!$A$2:$H$159,3,0)</f>
        <v>251010</v>
      </c>
      <c r="G263" s="84" t="str">
        <f>VLOOKUP($D263,GICS!$A$2:$H$159,4,0)</f>
        <v xml:space="preserve">Auto Components </v>
      </c>
      <c r="H263" s="84">
        <f>VLOOKUP($D263,GICS!$A$2:$H$159,5,0)</f>
        <v>2510</v>
      </c>
      <c r="I263" s="84" t="str">
        <f>VLOOKUP($D263,GICS!$A$2:$H$159,6,0)</f>
        <v>Automobiles &amp; Components</v>
      </c>
      <c r="J263" s="84">
        <f>VLOOKUP($D263,GICS!$A$2:$H$159,7,0)</f>
        <v>25</v>
      </c>
      <c r="K263" s="84" t="str">
        <f>VLOOKUP($D263,GICS!$A$2:$H$159,8,0)</f>
        <v>Consumer Discretionary</v>
      </c>
    </row>
    <row r="264" spans="1:11" x14ac:dyDescent="0.3">
      <c r="A264" s="84" t="s">
        <v>78</v>
      </c>
      <c r="B264" s="85">
        <v>29.32</v>
      </c>
      <c r="C264" s="84" t="s">
        <v>1195</v>
      </c>
      <c r="D264" s="84">
        <v>25101010</v>
      </c>
      <c r="E264" s="84" t="str">
        <f>VLOOKUP($D264,GICS!$A$2:$H$159,2,0)</f>
        <v xml:space="preserve">Auto Parts &amp; Equipment </v>
      </c>
      <c r="F264" s="84">
        <f>VLOOKUP($D264,GICS!$A$2:$H$159,3,0)</f>
        <v>251010</v>
      </c>
      <c r="G264" s="84" t="str">
        <f>VLOOKUP($D264,GICS!$A$2:$H$159,4,0)</f>
        <v xml:space="preserve">Auto Components </v>
      </c>
      <c r="H264" s="84">
        <f>VLOOKUP($D264,GICS!$A$2:$H$159,5,0)</f>
        <v>2510</v>
      </c>
      <c r="I264" s="84" t="str">
        <f>VLOOKUP($D264,GICS!$A$2:$H$159,6,0)</f>
        <v>Automobiles &amp; Components</v>
      </c>
      <c r="J264" s="84">
        <f>VLOOKUP($D264,GICS!$A$2:$H$159,7,0)</f>
        <v>25</v>
      </c>
      <c r="K264" s="84" t="str">
        <f>VLOOKUP($D264,GICS!$A$2:$H$159,8,0)</f>
        <v>Consumer Discretionary</v>
      </c>
    </row>
    <row r="265" spans="1:11" x14ac:dyDescent="0.3">
      <c r="A265" s="84" t="s">
        <v>78</v>
      </c>
      <c r="B265" s="85">
        <v>30.11</v>
      </c>
      <c r="C265" s="84" t="s">
        <v>1196</v>
      </c>
      <c r="D265" s="84">
        <v>20106010</v>
      </c>
      <c r="E265" s="84" t="str">
        <f>VLOOKUP($D265,GICS!$A$2:$H$159,2,0)</f>
        <v>Construction Machinery &amp; Heavy Trucks</v>
      </c>
      <c r="F265" s="84">
        <f>VLOOKUP($D265,GICS!$A$2:$H$159,3,0)</f>
        <v>201060</v>
      </c>
      <c r="G265" s="84" t="str">
        <f>VLOOKUP($D265,GICS!$A$2:$H$159,4,0)</f>
        <v xml:space="preserve">Machinery </v>
      </c>
      <c r="H265" s="84">
        <f>VLOOKUP($D265,GICS!$A$2:$H$159,5,0)</f>
        <v>2010</v>
      </c>
      <c r="I265" s="84" t="str">
        <f>VLOOKUP($D265,GICS!$A$2:$H$159,6,0)</f>
        <v>Capital goods</v>
      </c>
      <c r="J265" s="84">
        <f>VLOOKUP($D265,GICS!$A$2:$H$159,7,0)</f>
        <v>20</v>
      </c>
      <c r="K265" s="84" t="str">
        <f>VLOOKUP($D265,GICS!$A$2:$H$159,8,0)</f>
        <v>Industrials</v>
      </c>
    </row>
    <row r="266" spans="1:11" x14ac:dyDescent="0.3">
      <c r="A266" s="84" t="s">
        <v>78</v>
      </c>
      <c r="B266" s="85">
        <v>30.12</v>
      </c>
      <c r="C266" s="84" t="s">
        <v>1197</v>
      </c>
      <c r="D266" s="84">
        <v>25202010</v>
      </c>
      <c r="E266" s="84" t="str">
        <f>VLOOKUP($D266,GICS!$A$2:$H$159,2,0)</f>
        <v xml:space="preserve">Leisure Products </v>
      </c>
      <c r="F266" s="84">
        <f>VLOOKUP($D266,GICS!$A$2:$H$159,3,0)</f>
        <v>252020</v>
      </c>
      <c r="G266" s="84" t="str">
        <f>VLOOKUP($D266,GICS!$A$2:$H$159,4,0)</f>
        <v xml:space="preserve">Leisure Products </v>
      </c>
      <c r="H266" s="84">
        <f>VLOOKUP($D266,GICS!$A$2:$H$159,5,0)</f>
        <v>2520</v>
      </c>
      <c r="I266" s="84" t="str">
        <f>VLOOKUP($D266,GICS!$A$2:$H$159,6,0)</f>
        <v>Consumer Durables &amp; Apparel</v>
      </c>
      <c r="J266" s="84">
        <f>VLOOKUP($D266,GICS!$A$2:$H$159,7,0)</f>
        <v>25</v>
      </c>
      <c r="K266" s="84" t="str">
        <f>VLOOKUP($D266,GICS!$A$2:$H$159,8,0)</f>
        <v>Consumer Discretionary</v>
      </c>
    </row>
    <row r="267" spans="1:11" x14ac:dyDescent="0.3">
      <c r="A267" s="84" t="s">
        <v>78</v>
      </c>
      <c r="B267" s="85">
        <v>30.2</v>
      </c>
      <c r="C267" s="84" t="s">
        <v>1198</v>
      </c>
      <c r="D267" s="84">
        <v>20106010</v>
      </c>
      <c r="E267" s="84" t="str">
        <f>VLOOKUP($D267,GICS!$A$2:$H$159,2,0)</f>
        <v>Construction Machinery &amp; Heavy Trucks</v>
      </c>
      <c r="F267" s="84">
        <f>VLOOKUP($D267,GICS!$A$2:$H$159,3,0)</f>
        <v>201060</v>
      </c>
      <c r="G267" s="84" t="str">
        <f>VLOOKUP($D267,GICS!$A$2:$H$159,4,0)</f>
        <v xml:space="preserve">Machinery </v>
      </c>
      <c r="H267" s="84">
        <f>VLOOKUP($D267,GICS!$A$2:$H$159,5,0)</f>
        <v>2010</v>
      </c>
      <c r="I267" s="84" t="str">
        <f>VLOOKUP($D267,GICS!$A$2:$H$159,6,0)</f>
        <v>Capital goods</v>
      </c>
      <c r="J267" s="84">
        <f>VLOOKUP($D267,GICS!$A$2:$H$159,7,0)</f>
        <v>20</v>
      </c>
      <c r="K267" s="84" t="str">
        <f>VLOOKUP($D267,GICS!$A$2:$H$159,8,0)</f>
        <v>Industrials</v>
      </c>
    </row>
    <row r="268" spans="1:11" x14ac:dyDescent="0.3">
      <c r="A268" s="84" t="s">
        <v>78</v>
      </c>
      <c r="B268" s="85">
        <v>30.3</v>
      </c>
      <c r="C268" s="84" t="s">
        <v>1199</v>
      </c>
      <c r="D268" s="84">
        <v>20101010</v>
      </c>
      <c r="E268" s="84" t="str">
        <f>VLOOKUP($D268,GICS!$A$2:$H$159,2,0)</f>
        <v xml:space="preserve">Aerospace &amp; Defense </v>
      </c>
      <c r="F268" s="84">
        <f>VLOOKUP($D268,GICS!$A$2:$H$159,3,0)</f>
        <v>201010</v>
      </c>
      <c r="G268" s="84" t="str">
        <f>VLOOKUP($D268,GICS!$A$2:$H$159,4,0)</f>
        <v xml:space="preserve">Aerospace &amp; Defense </v>
      </c>
      <c r="H268" s="84">
        <f>VLOOKUP($D268,GICS!$A$2:$H$159,5,0)</f>
        <v>2010</v>
      </c>
      <c r="I268" s="84" t="str">
        <f>VLOOKUP($D268,GICS!$A$2:$H$159,6,0)</f>
        <v>Capital goods</v>
      </c>
      <c r="J268" s="84">
        <f>VLOOKUP($D268,GICS!$A$2:$H$159,7,0)</f>
        <v>20</v>
      </c>
      <c r="K268" s="84" t="str">
        <f>VLOOKUP($D268,GICS!$A$2:$H$159,8,0)</f>
        <v>Industrials</v>
      </c>
    </row>
    <row r="269" spans="1:11" x14ac:dyDescent="0.3">
      <c r="A269" s="84" t="s">
        <v>78</v>
      </c>
      <c r="B269" s="85">
        <v>30.4</v>
      </c>
      <c r="C269" s="84" t="s">
        <v>1200</v>
      </c>
      <c r="D269" s="84">
        <v>20101010</v>
      </c>
      <c r="E269" s="84" t="str">
        <f>VLOOKUP($D269,GICS!$A$2:$H$159,2,0)</f>
        <v xml:space="preserve">Aerospace &amp; Defense </v>
      </c>
      <c r="F269" s="84">
        <f>VLOOKUP($D269,GICS!$A$2:$H$159,3,0)</f>
        <v>201010</v>
      </c>
      <c r="G269" s="84" t="str">
        <f>VLOOKUP($D269,GICS!$A$2:$H$159,4,0)</f>
        <v xml:space="preserve">Aerospace &amp; Defense </v>
      </c>
      <c r="H269" s="84">
        <f>VLOOKUP($D269,GICS!$A$2:$H$159,5,0)</f>
        <v>2010</v>
      </c>
      <c r="I269" s="84" t="str">
        <f>VLOOKUP($D269,GICS!$A$2:$H$159,6,0)</f>
        <v>Capital goods</v>
      </c>
      <c r="J269" s="84">
        <f>VLOOKUP($D269,GICS!$A$2:$H$159,7,0)</f>
        <v>20</v>
      </c>
      <c r="K269" s="84" t="str">
        <f>VLOOKUP($D269,GICS!$A$2:$H$159,8,0)</f>
        <v>Industrials</v>
      </c>
    </row>
    <row r="270" spans="1:11" x14ac:dyDescent="0.3">
      <c r="A270" s="84" t="s">
        <v>78</v>
      </c>
      <c r="B270" s="85">
        <v>30.91</v>
      </c>
      <c r="C270" s="84" t="s">
        <v>1201</v>
      </c>
      <c r="D270" s="84">
        <v>25102020</v>
      </c>
      <c r="E270" s="84" t="str">
        <f>VLOOKUP($D270,GICS!$A$2:$H$159,2,0)</f>
        <v xml:space="preserve">Motorcycle Manufacturers </v>
      </c>
      <c r="F270" s="84">
        <f>VLOOKUP($D270,GICS!$A$2:$H$159,3,0)</f>
        <v>251020</v>
      </c>
      <c r="G270" s="84" t="str">
        <f>VLOOKUP($D270,GICS!$A$2:$H$159,4,0)</f>
        <v>Automobiles</v>
      </c>
      <c r="H270" s="84">
        <f>VLOOKUP($D270,GICS!$A$2:$H$159,5,0)</f>
        <v>2510</v>
      </c>
      <c r="I270" s="84" t="str">
        <f>VLOOKUP($D270,GICS!$A$2:$H$159,6,0)</f>
        <v>Automobiles &amp; Components</v>
      </c>
      <c r="J270" s="84">
        <f>VLOOKUP($D270,GICS!$A$2:$H$159,7,0)</f>
        <v>25</v>
      </c>
      <c r="K270" s="84" t="str">
        <f>VLOOKUP($D270,GICS!$A$2:$H$159,8,0)</f>
        <v>Consumer Discretionary</v>
      </c>
    </row>
    <row r="271" spans="1:11" x14ac:dyDescent="0.3">
      <c r="A271" s="84" t="s">
        <v>78</v>
      </c>
      <c r="B271" s="85">
        <v>30.92</v>
      </c>
      <c r="C271" s="84" t="s">
        <v>1202</v>
      </c>
      <c r="D271" s="84">
        <v>25202010</v>
      </c>
      <c r="E271" s="84" t="str">
        <f>VLOOKUP($D271,GICS!$A$2:$H$159,2,0)</f>
        <v xml:space="preserve">Leisure Products </v>
      </c>
      <c r="F271" s="84">
        <f>VLOOKUP($D271,GICS!$A$2:$H$159,3,0)</f>
        <v>252020</v>
      </c>
      <c r="G271" s="84" t="str">
        <f>VLOOKUP($D271,GICS!$A$2:$H$159,4,0)</f>
        <v xml:space="preserve">Leisure Products </v>
      </c>
      <c r="H271" s="84">
        <f>VLOOKUP($D271,GICS!$A$2:$H$159,5,0)</f>
        <v>2520</v>
      </c>
      <c r="I271" s="84" t="str">
        <f>VLOOKUP($D271,GICS!$A$2:$H$159,6,0)</f>
        <v>Consumer Durables &amp; Apparel</v>
      </c>
      <c r="J271" s="84">
        <f>VLOOKUP($D271,GICS!$A$2:$H$159,7,0)</f>
        <v>25</v>
      </c>
      <c r="K271" s="84" t="str">
        <f>VLOOKUP($D271,GICS!$A$2:$H$159,8,0)</f>
        <v>Consumer Discretionary</v>
      </c>
    </row>
    <row r="272" spans="1:11" x14ac:dyDescent="0.3">
      <c r="A272" s="84" t="s">
        <v>78</v>
      </c>
      <c r="B272" s="85">
        <v>30.99</v>
      </c>
      <c r="C272" s="84" t="s">
        <v>1203</v>
      </c>
      <c r="D272" s="84">
        <v>20106010</v>
      </c>
      <c r="E272" s="84" t="str">
        <f>VLOOKUP($D272,GICS!$A$2:$H$159,2,0)</f>
        <v>Construction Machinery &amp; Heavy Trucks</v>
      </c>
      <c r="F272" s="84">
        <f>VLOOKUP($D272,GICS!$A$2:$H$159,3,0)</f>
        <v>201060</v>
      </c>
      <c r="G272" s="84" t="str">
        <f>VLOOKUP($D272,GICS!$A$2:$H$159,4,0)</f>
        <v xml:space="preserve">Machinery </v>
      </c>
      <c r="H272" s="84">
        <f>VLOOKUP($D272,GICS!$A$2:$H$159,5,0)</f>
        <v>2010</v>
      </c>
      <c r="I272" s="84" t="str">
        <f>VLOOKUP($D272,GICS!$A$2:$H$159,6,0)</f>
        <v>Capital goods</v>
      </c>
      <c r="J272" s="84">
        <f>VLOOKUP($D272,GICS!$A$2:$H$159,7,0)</f>
        <v>20</v>
      </c>
      <c r="K272" s="84" t="str">
        <f>VLOOKUP($D272,GICS!$A$2:$H$159,8,0)</f>
        <v>Industrials</v>
      </c>
    </row>
    <row r="273" spans="1:11" x14ac:dyDescent="0.3">
      <c r="A273" s="84" t="s">
        <v>78</v>
      </c>
      <c r="B273" s="85">
        <v>31.01</v>
      </c>
      <c r="C273" s="84" t="s">
        <v>1204</v>
      </c>
      <c r="D273" s="84">
        <v>20201060</v>
      </c>
      <c r="E273" s="84" t="str">
        <f>VLOOKUP($D273,GICS!$A$2:$H$159,2,0)</f>
        <v xml:space="preserve">Office Services &amp; Supplies </v>
      </c>
      <c r="F273" s="84">
        <f>VLOOKUP($D273,GICS!$A$2:$H$159,3,0)</f>
        <v>202010</v>
      </c>
      <c r="G273" s="84" t="str">
        <f>VLOOKUP($D273,GICS!$A$2:$H$159,4,0)</f>
        <v xml:space="preserve">Commercial Services &amp; Supplies </v>
      </c>
      <c r="H273" s="84">
        <f>VLOOKUP($D273,GICS!$A$2:$H$159,5,0)</f>
        <v>2020</v>
      </c>
      <c r="I273" s="84" t="str">
        <f>VLOOKUP($D273,GICS!$A$2:$H$159,6,0)</f>
        <v>Commercial &amp; Professional Services</v>
      </c>
      <c r="J273" s="84">
        <f>VLOOKUP($D273,GICS!$A$2:$H$159,7,0)</f>
        <v>20</v>
      </c>
      <c r="K273" s="84" t="str">
        <f>VLOOKUP($D273,GICS!$A$2:$H$159,8,0)</f>
        <v>Industrials</v>
      </c>
    </row>
    <row r="274" spans="1:11" x14ac:dyDescent="0.3">
      <c r="A274" s="84" t="s">
        <v>78</v>
      </c>
      <c r="B274" s="85">
        <v>31.02</v>
      </c>
      <c r="C274" s="84" t="s">
        <v>1205</v>
      </c>
      <c r="D274" s="84">
        <v>25201020</v>
      </c>
      <c r="E274" s="84" t="str">
        <f>VLOOKUP($D274,GICS!$A$2:$H$159,2,0)</f>
        <v xml:space="preserve">Home Furnishings </v>
      </c>
      <c r="F274" s="84">
        <f>VLOOKUP($D274,GICS!$A$2:$H$159,3,0)</f>
        <v>252010</v>
      </c>
      <c r="G274" s="84" t="str">
        <f>VLOOKUP($D274,GICS!$A$2:$H$159,4,0)</f>
        <v xml:space="preserve">Household Durables </v>
      </c>
      <c r="H274" s="84">
        <f>VLOOKUP($D274,GICS!$A$2:$H$159,5,0)</f>
        <v>2520</v>
      </c>
      <c r="I274" s="84" t="str">
        <f>VLOOKUP($D274,GICS!$A$2:$H$159,6,0)</f>
        <v>Consumer Durables &amp; Apparel</v>
      </c>
      <c r="J274" s="84">
        <f>VLOOKUP($D274,GICS!$A$2:$H$159,7,0)</f>
        <v>25</v>
      </c>
      <c r="K274" s="84" t="str">
        <f>VLOOKUP($D274,GICS!$A$2:$H$159,8,0)</f>
        <v>Consumer Discretionary</v>
      </c>
    </row>
    <row r="275" spans="1:11" x14ac:dyDescent="0.3">
      <c r="A275" s="84" t="s">
        <v>78</v>
      </c>
      <c r="B275" s="85">
        <v>31.03</v>
      </c>
      <c r="C275" s="84" t="s">
        <v>1206</v>
      </c>
      <c r="D275" s="84">
        <v>25201020</v>
      </c>
      <c r="E275" s="84" t="str">
        <f>VLOOKUP($D275,GICS!$A$2:$H$159,2,0)</f>
        <v xml:space="preserve">Home Furnishings </v>
      </c>
      <c r="F275" s="84">
        <f>VLOOKUP($D275,GICS!$A$2:$H$159,3,0)</f>
        <v>252010</v>
      </c>
      <c r="G275" s="84" t="str">
        <f>VLOOKUP($D275,GICS!$A$2:$H$159,4,0)</f>
        <v xml:space="preserve">Household Durables </v>
      </c>
      <c r="H275" s="84">
        <f>VLOOKUP($D275,GICS!$A$2:$H$159,5,0)</f>
        <v>2520</v>
      </c>
      <c r="I275" s="84" t="str">
        <f>VLOOKUP($D275,GICS!$A$2:$H$159,6,0)</f>
        <v>Consumer Durables &amp; Apparel</v>
      </c>
      <c r="J275" s="84">
        <f>VLOOKUP($D275,GICS!$A$2:$H$159,7,0)</f>
        <v>25</v>
      </c>
      <c r="K275" s="84" t="str">
        <f>VLOOKUP($D275,GICS!$A$2:$H$159,8,0)</f>
        <v>Consumer Discretionary</v>
      </c>
    </row>
    <row r="276" spans="1:11" x14ac:dyDescent="0.3">
      <c r="A276" s="84" t="s">
        <v>78</v>
      </c>
      <c r="B276" s="85">
        <v>31.09</v>
      </c>
      <c r="C276" s="84" t="s">
        <v>1207</v>
      </c>
      <c r="D276" s="84">
        <v>25201020</v>
      </c>
      <c r="E276" s="84" t="str">
        <f>VLOOKUP($D276,GICS!$A$2:$H$159,2,0)</f>
        <v xml:space="preserve">Home Furnishings </v>
      </c>
      <c r="F276" s="84">
        <f>VLOOKUP($D276,GICS!$A$2:$H$159,3,0)</f>
        <v>252010</v>
      </c>
      <c r="G276" s="84" t="str">
        <f>VLOOKUP($D276,GICS!$A$2:$H$159,4,0)</f>
        <v xml:space="preserve">Household Durables </v>
      </c>
      <c r="H276" s="84">
        <f>VLOOKUP($D276,GICS!$A$2:$H$159,5,0)</f>
        <v>2520</v>
      </c>
      <c r="I276" s="84" t="str">
        <f>VLOOKUP($D276,GICS!$A$2:$H$159,6,0)</f>
        <v>Consumer Durables &amp; Apparel</v>
      </c>
      <c r="J276" s="84">
        <f>VLOOKUP($D276,GICS!$A$2:$H$159,7,0)</f>
        <v>25</v>
      </c>
      <c r="K276" s="84" t="str">
        <f>VLOOKUP($D276,GICS!$A$2:$H$159,8,0)</f>
        <v>Consumer Discretionary</v>
      </c>
    </row>
    <row r="277" spans="1:11" x14ac:dyDescent="0.3">
      <c r="A277" s="84" t="s">
        <v>78</v>
      </c>
      <c r="B277" s="85">
        <v>32.11</v>
      </c>
      <c r="C277" s="84" t="s">
        <v>1208</v>
      </c>
      <c r="D277" s="84">
        <v>15104020</v>
      </c>
      <c r="E277" s="84" t="str">
        <f>VLOOKUP($D277,GICS!$A$2:$H$159,2,0)</f>
        <v xml:space="preserve">Diversified Metals &amp; Mining </v>
      </c>
      <c r="F277" s="84">
        <f>VLOOKUP($D277,GICS!$A$2:$H$159,3,0)</f>
        <v>151040</v>
      </c>
      <c r="G277" s="84" t="str">
        <f>VLOOKUP($D277,GICS!$A$2:$H$159,4,0)</f>
        <v xml:space="preserve">Metals &amp; Mining </v>
      </c>
      <c r="H277" s="84">
        <f>VLOOKUP($D277,GICS!$A$2:$H$159,5,0)</f>
        <v>1510</v>
      </c>
      <c r="I277" s="84" t="str">
        <f>VLOOKUP($D277,GICS!$A$2:$H$159,6,0)</f>
        <v>Materials</v>
      </c>
      <c r="J277" s="84">
        <f>VLOOKUP($D277,GICS!$A$2:$H$159,7,0)</f>
        <v>15</v>
      </c>
      <c r="K277" s="84" t="str">
        <f>VLOOKUP($D277,GICS!$A$2:$H$159,8,0)</f>
        <v>Materials</v>
      </c>
    </row>
    <row r="278" spans="1:11" x14ac:dyDescent="0.3">
      <c r="A278" s="84" t="s">
        <v>78</v>
      </c>
      <c r="B278" s="85">
        <v>32.119999999999997</v>
      </c>
      <c r="C278" s="84" t="s">
        <v>1209</v>
      </c>
      <c r="D278" s="84">
        <v>25203010</v>
      </c>
      <c r="E278" s="84" t="str">
        <f>VLOOKUP($D278,GICS!$A$2:$H$159,2,0)</f>
        <v>Apparel, Accessories &amp; Luxury Goods</v>
      </c>
      <c r="F278" s="84">
        <f>VLOOKUP($D278,GICS!$A$2:$H$159,3,0)</f>
        <v>252030</v>
      </c>
      <c r="G278" s="84" t="str">
        <f>VLOOKUP($D278,GICS!$A$2:$H$159,4,0)</f>
        <v xml:space="preserve">Textiles, Apparel &amp; Luxury Goods </v>
      </c>
      <c r="H278" s="84">
        <f>VLOOKUP($D278,GICS!$A$2:$H$159,5,0)</f>
        <v>2520</v>
      </c>
      <c r="I278" s="84" t="str">
        <f>VLOOKUP($D278,GICS!$A$2:$H$159,6,0)</f>
        <v>Consumer Durables &amp; Apparel</v>
      </c>
      <c r="J278" s="84">
        <f>VLOOKUP($D278,GICS!$A$2:$H$159,7,0)</f>
        <v>25</v>
      </c>
      <c r="K278" s="84" t="str">
        <f>VLOOKUP($D278,GICS!$A$2:$H$159,8,0)</f>
        <v>Consumer Discretionary</v>
      </c>
    </row>
    <row r="279" spans="1:11" x14ac:dyDescent="0.3">
      <c r="A279" s="84" t="s">
        <v>78</v>
      </c>
      <c r="B279" s="85">
        <v>32.130000000000003</v>
      </c>
      <c r="C279" s="84" t="s">
        <v>1210</v>
      </c>
      <c r="D279" s="84">
        <v>25203010</v>
      </c>
      <c r="E279" s="84" t="str">
        <f>VLOOKUP($D279,GICS!$A$2:$H$159,2,0)</f>
        <v>Apparel, Accessories &amp; Luxury Goods</v>
      </c>
      <c r="F279" s="84">
        <f>VLOOKUP($D279,GICS!$A$2:$H$159,3,0)</f>
        <v>252030</v>
      </c>
      <c r="G279" s="84" t="str">
        <f>VLOOKUP($D279,GICS!$A$2:$H$159,4,0)</f>
        <v xml:space="preserve">Textiles, Apparel &amp; Luxury Goods </v>
      </c>
      <c r="H279" s="84">
        <f>VLOOKUP($D279,GICS!$A$2:$H$159,5,0)</f>
        <v>2520</v>
      </c>
      <c r="I279" s="84" t="str">
        <f>VLOOKUP($D279,GICS!$A$2:$H$159,6,0)</f>
        <v>Consumer Durables &amp; Apparel</v>
      </c>
      <c r="J279" s="84">
        <f>VLOOKUP($D279,GICS!$A$2:$H$159,7,0)</f>
        <v>25</v>
      </c>
      <c r="K279" s="84" t="str">
        <f>VLOOKUP($D279,GICS!$A$2:$H$159,8,0)</f>
        <v>Consumer Discretionary</v>
      </c>
    </row>
    <row r="280" spans="1:11" x14ac:dyDescent="0.3">
      <c r="A280" s="84" t="s">
        <v>78</v>
      </c>
      <c r="B280" s="85">
        <v>32.200000000000003</v>
      </c>
      <c r="C280" s="84" t="s">
        <v>1211</v>
      </c>
      <c r="D280" s="84">
        <v>25202010</v>
      </c>
      <c r="E280" s="84" t="str">
        <f>VLOOKUP($D280,GICS!$A$2:$H$159,2,0)</f>
        <v xml:space="preserve">Leisure Products </v>
      </c>
      <c r="F280" s="84">
        <f>VLOOKUP($D280,GICS!$A$2:$H$159,3,0)</f>
        <v>252020</v>
      </c>
      <c r="G280" s="84" t="str">
        <f>VLOOKUP($D280,GICS!$A$2:$H$159,4,0)</f>
        <v xml:space="preserve">Leisure Products </v>
      </c>
      <c r="H280" s="84">
        <f>VLOOKUP($D280,GICS!$A$2:$H$159,5,0)</f>
        <v>2520</v>
      </c>
      <c r="I280" s="84" t="str">
        <f>VLOOKUP($D280,GICS!$A$2:$H$159,6,0)</f>
        <v>Consumer Durables &amp; Apparel</v>
      </c>
      <c r="J280" s="84">
        <f>VLOOKUP($D280,GICS!$A$2:$H$159,7,0)</f>
        <v>25</v>
      </c>
      <c r="K280" s="84" t="str">
        <f>VLOOKUP($D280,GICS!$A$2:$H$159,8,0)</f>
        <v>Consumer Discretionary</v>
      </c>
    </row>
    <row r="281" spans="1:11" x14ac:dyDescent="0.3">
      <c r="A281" s="84" t="s">
        <v>78</v>
      </c>
      <c r="B281" s="85">
        <v>32.299999999999997</v>
      </c>
      <c r="C281" s="84" t="s">
        <v>1212</v>
      </c>
      <c r="D281" s="84">
        <v>25202010</v>
      </c>
      <c r="E281" s="84" t="str">
        <f>VLOOKUP($D281,GICS!$A$2:$H$159,2,0)</f>
        <v xml:space="preserve">Leisure Products </v>
      </c>
      <c r="F281" s="84">
        <f>VLOOKUP($D281,GICS!$A$2:$H$159,3,0)</f>
        <v>252020</v>
      </c>
      <c r="G281" s="84" t="str">
        <f>VLOOKUP($D281,GICS!$A$2:$H$159,4,0)</f>
        <v xml:space="preserve">Leisure Products </v>
      </c>
      <c r="H281" s="84">
        <f>VLOOKUP($D281,GICS!$A$2:$H$159,5,0)</f>
        <v>2520</v>
      </c>
      <c r="I281" s="84" t="str">
        <f>VLOOKUP($D281,GICS!$A$2:$H$159,6,0)</f>
        <v>Consumer Durables &amp; Apparel</v>
      </c>
      <c r="J281" s="84">
        <f>VLOOKUP($D281,GICS!$A$2:$H$159,7,0)</f>
        <v>25</v>
      </c>
      <c r="K281" s="84" t="str">
        <f>VLOOKUP($D281,GICS!$A$2:$H$159,8,0)</f>
        <v>Consumer Discretionary</v>
      </c>
    </row>
    <row r="282" spans="1:11" x14ac:dyDescent="0.3">
      <c r="A282" s="84" t="s">
        <v>78</v>
      </c>
      <c r="B282" s="85">
        <v>32.4</v>
      </c>
      <c r="C282" s="84" t="s">
        <v>1213</v>
      </c>
      <c r="D282" s="84">
        <v>25202010</v>
      </c>
      <c r="E282" s="84" t="str">
        <f>VLOOKUP($D282,GICS!$A$2:$H$159,2,0)</f>
        <v xml:space="preserve">Leisure Products </v>
      </c>
      <c r="F282" s="84">
        <f>VLOOKUP($D282,GICS!$A$2:$H$159,3,0)</f>
        <v>252020</v>
      </c>
      <c r="G282" s="84" t="str">
        <f>VLOOKUP($D282,GICS!$A$2:$H$159,4,0)</f>
        <v xml:space="preserve">Leisure Products </v>
      </c>
      <c r="H282" s="84">
        <f>VLOOKUP($D282,GICS!$A$2:$H$159,5,0)</f>
        <v>2520</v>
      </c>
      <c r="I282" s="84" t="str">
        <f>VLOOKUP($D282,GICS!$A$2:$H$159,6,0)</f>
        <v>Consumer Durables &amp; Apparel</v>
      </c>
      <c r="J282" s="84">
        <f>VLOOKUP($D282,GICS!$A$2:$H$159,7,0)</f>
        <v>25</v>
      </c>
      <c r="K282" s="84" t="str">
        <f>VLOOKUP($D282,GICS!$A$2:$H$159,8,0)</f>
        <v>Consumer Discretionary</v>
      </c>
    </row>
    <row r="283" spans="1:11" x14ac:dyDescent="0.3">
      <c r="A283" s="84" t="s">
        <v>78</v>
      </c>
      <c r="B283" s="85">
        <v>32.5</v>
      </c>
      <c r="C283" s="84" t="s">
        <v>1214</v>
      </c>
      <c r="D283" s="84">
        <v>35101020</v>
      </c>
      <c r="E283" s="84" t="str">
        <f>VLOOKUP($D283,GICS!$A$2:$H$159,2,0)</f>
        <v xml:space="preserve">Health Care Supplies </v>
      </c>
      <c r="F283" s="84">
        <f>VLOOKUP($D283,GICS!$A$2:$H$159,3,0)</f>
        <v>351010</v>
      </c>
      <c r="G283" s="84" t="str">
        <f>VLOOKUP($D283,GICS!$A$2:$H$159,4,0)</f>
        <v xml:space="preserve">Health Care Equipment &amp; Supplies </v>
      </c>
      <c r="H283" s="84">
        <f>VLOOKUP($D283,GICS!$A$2:$H$159,5,0)</f>
        <v>3510</v>
      </c>
      <c r="I283" s="84" t="str">
        <f>VLOOKUP($D283,GICS!$A$2:$H$159,6,0)</f>
        <v>Health Care Equipment &amp; Services</v>
      </c>
      <c r="J283" s="84">
        <f>VLOOKUP($D283,GICS!$A$2:$H$159,7,0)</f>
        <v>35</v>
      </c>
      <c r="K283" s="84" t="str">
        <f>VLOOKUP($D283,GICS!$A$2:$H$159,8,0)</f>
        <v>Health Care</v>
      </c>
    </row>
    <row r="284" spans="1:11" x14ac:dyDescent="0.3">
      <c r="A284" s="84" t="s">
        <v>78</v>
      </c>
      <c r="B284" s="85">
        <v>32.909999999999997</v>
      </c>
      <c r="C284" s="84" t="s">
        <v>1215</v>
      </c>
      <c r="D284" s="84">
        <v>30301010</v>
      </c>
      <c r="E284" s="84" t="str">
        <f>VLOOKUP($D284,GICS!$A$2:$H$159,2,0)</f>
        <v xml:space="preserve">Household Products </v>
      </c>
      <c r="F284" s="84">
        <f>VLOOKUP($D284,GICS!$A$2:$H$159,3,0)</f>
        <v>303010</v>
      </c>
      <c r="G284" s="84" t="str">
        <f>VLOOKUP($D284,GICS!$A$2:$H$159,4,0)</f>
        <v xml:space="preserve">Household Products </v>
      </c>
      <c r="H284" s="84">
        <f>VLOOKUP($D284,GICS!$A$2:$H$159,5,0)</f>
        <v>3030</v>
      </c>
      <c r="I284" s="84" t="str">
        <f>VLOOKUP($D284,GICS!$A$2:$H$159,6,0)</f>
        <v xml:space="preserve">Household &amp; Personal Products </v>
      </c>
      <c r="J284" s="84">
        <f>VLOOKUP($D284,GICS!$A$2:$H$159,7,0)</f>
        <v>30</v>
      </c>
      <c r="K284" s="84" t="str">
        <f>VLOOKUP($D284,GICS!$A$2:$H$159,8,0)</f>
        <v>Consumer Staples</v>
      </c>
    </row>
    <row r="285" spans="1:11" x14ac:dyDescent="0.3">
      <c r="A285" s="84" t="s">
        <v>78</v>
      </c>
      <c r="B285" s="85">
        <v>32.99</v>
      </c>
      <c r="C285" s="84" t="s">
        <v>1216</v>
      </c>
      <c r="D285" s="84">
        <v>25201050</v>
      </c>
      <c r="E285" s="84" t="str">
        <f>VLOOKUP($D285,GICS!$A$2:$H$159,2,0)</f>
        <v xml:space="preserve">Housewares &amp; Specialties </v>
      </c>
      <c r="F285" s="84">
        <f>VLOOKUP($D285,GICS!$A$2:$H$159,3,0)</f>
        <v>252010</v>
      </c>
      <c r="G285" s="84" t="str">
        <f>VLOOKUP($D285,GICS!$A$2:$H$159,4,0)</f>
        <v xml:space="preserve">Household Durables </v>
      </c>
      <c r="H285" s="84">
        <f>VLOOKUP($D285,GICS!$A$2:$H$159,5,0)</f>
        <v>2520</v>
      </c>
      <c r="I285" s="84" t="str">
        <f>VLOOKUP($D285,GICS!$A$2:$H$159,6,0)</f>
        <v>Consumer Durables &amp; Apparel</v>
      </c>
      <c r="J285" s="84">
        <f>VLOOKUP($D285,GICS!$A$2:$H$159,7,0)</f>
        <v>25</v>
      </c>
      <c r="K285" s="84" t="str">
        <f>VLOOKUP($D285,GICS!$A$2:$H$159,8,0)</f>
        <v>Consumer Discretionary</v>
      </c>
    </row>
    <row r="286" spans="1:11" x14ac:dyDescent="0.3">
      <c r="A286" s="84" t="s">
        <v>78</v>
      </c>
      <c r="B286" s="85">
        <v>33.11</v>
      </c>
      <c r="C286" s="84" t="s">
        <v>1217</v>
      </c>
      <c r="D286" s="84">
        <v>20201070</v>
      </c>
      <c r="E286" s="84" t="str">
        <f>VLOOKUP($D286,GICS!$A$2:$H$159,2,0)</f>
        <v xml:space="preserve">Diversified Support Services </v>
      </c>
      <c r="F286" s="84">
        <f>VLOOKUP($D286,GICS!$A$2:$H$159,3,0)</f>
        <v>202010</v>
      </c>
      <c r="G286" s="84" t="str">
        <f>VLOOKUP($D286,GICS!$A$2:$H$159,4,0)</f>
        <v xml:space="preserve">Commercial Services &amp; Supplies </v>
      </c>
      <c r="H286" s="84">
        <f>VLOOKUP($D286,GICS!$A$2:$H$159,5,0)</f>
        <v>2020</v>
      </c>
      <c r="I286" s="84" t="str">
        <f>VLOOKUP($D286,GICS!$A$2:$H$159,6,0)</f>
        <v>Commercial &amp; Professional Services</v>
      </c>
      <c r="J286" s="84">
        <f>VLOOKUP($D286,GICS!$A$2:$H$159,7,0)</f>
        <v>20</v>
      </c>
      <c r="K286" s="84" t="str">
        <f>VLOOKUP($D286,GICS!$A$2:$H$159,8,0)</f>
        <v>Industrials</v>
      </c>
    </row>
    <row r="287" spans="1:11" x14ac:dyDescent="0.3">
      <c r="A287" s="84" t="s">
        <v>78</v>
      </c>
      <c r="B287" s="85">
        <v>33.119999999999997</v>
      </c>
      <c r="C287" s="84" t="s">
        <v>1218</v>
      </c>
      <c r="D287" s="84">
        <v>20201070</v>
      </c>
      <c r="E287" s="84" t="str">
        <f>VLOOKUP($D287,GICS!$A$2:$H$159,2,0)</f>
        <v xml:space="preserve">Diversified Support Services </v>
      </c>
      <c r="F287" s="84">
        <f>VLOOKUP($D287,GICS!$A$2:$H$159,3,0)</f>
        <v>202010</v>
      </c>
      <c r="G287" s="84" t="str">
        <f>VLOOKUP($D287,GICS!$A$2:$H$159,4,0)</f>
        <v xml:space="preserve">Commercial Services &amp; Supplies </v>
      </c>
      <c r="H287" s="84">
        <f>VLOOKUP($D287,GICS!$A$2:$H$159,5,0)</f>
        <v>2020</v>
      </c>
      <c r="I287" s="84" t="str">
        <f>VLOOKUP($D287,GICS!$A$2:$H$159,6,0)</f>
        <v>Commercial &amp; Professional Services</v>
      </c>
      <c r="J287" s="84">
        <f>VLOOKUP($D287,GICS!$A$2:$H$159,7,0)</f>
        <v>20</v>
      </c>
      <c r="K287" s="84" t="str">
        <f>VLOOKUP($D287,GICS!$A$2:$H$159,8,0)</f>
        <v>Industrials</v>
      </c>
    </row>
    <row r="288" spans="1:11" x14ac:dyDescent="0.3">
      <c r="A288" s="84" t="s">
        <v>78</v>
      </c>
      <c r="B288" s="85">
        <v>33.130000000000003</v>
      </c>
      <c r="C288" s="84" t="s">
        <v>1219</v>
      </c>
      <c r="D288" s="84">
        <v>20201070</v>
      </c>
      <c r="E288" s="84" t="str">
        <f>VLOOKUP($D288,GICS!$A$2:$H$159,2,0)</f>
        <v xml:space="preserve">Diversified Support Services </v>
      </c>
      <c r="F288" s="84">
        <f>VLOOKUP($D288,GICS!$A$2:$H$159,3,0)</f>
        <v>202010</v>
      </c>
      <c r="G288" s="84" t="str">
        <f>VLOOKUP($D288,GICS!$A$2:$H$159,4,0)</f>
        <v xml:space="preserve">Commercial Services &amp; Supplies </v>
      </c>
      <c r="H288" s="84">
        <f>VLOOKUP($D288,GICS!$A$2:$H$159,5,0)</f>
        <v>2020</v>
      </c>
      <c r="I288" s="84" t="str">
        <f>VLOOKUP($D288,GICS!$A$2:$H$159,6,0)</f>
        <v>Commercial &amp; Professional Services</v>
      </c>
      <c r="J288" s="84">
        <f>VLOOKUP($D288,GICS!$A$2:$H$159,7,0)</f>
        <v>20</v>
      </c>
      <c r="K288" s="84" t="str">
        <f>VLOOKUP($D288,GICS!$A$2:$H$159,8,0)</f>
        <v>Industrials</v>
      </c>
    </row>
    <row r="289" spans="1:11" x14ac:dyDescent="0.3">
      <c r="A289" s="84" t="s">
        <v>78</v>
      </c>
      <c r="B289" s="85">
        <v>33.14</v>
      </c>
      <c r="C289" s="84" t="s">
        <v>1220</v>
      </c>
      <c r="D289" s="84">
        <v>20201070</v>
      </c>
      <c r="E289" s="84" t="str">
        <f>VLOOKUP($D289,GICS!$A$2:$H$159,2,0)</f>
        <v xml:space="preserve">Diversified Support Services </v>
      </c>
      <c r="F289" s="84">
        <f>VLOOKUP($D289,GICS!$A$2:$H$159,3,0)</f>
        <v>202010</v>
      </c>
      <c r="G289" s="84" t="str">
        <f>VLOOKUP($D289,GICS!$A$2:$H$159,4,0)</f>
        <v xml:space="preserve">Commercial Services &amp; Supplies </v>
      </c>
      <c r="H289" s="84">
        <f>VLOOKUP($D289,GICS!$A$2:$H$159,5,0)</f>
        <v>2020</v>
      </c>
      <c r="I289" s="84" t="str">
        <f>VLOOKUP($D289,GICS!$A$2:$H$159,6,0)</f>
        <v>Commercial &amp; Professional Services</v>
      </c>
      <c r="J289" s="84">
        <f>VLOOKUP($D289,GICS!$A$2:$H$159,7,0)</f>
        <v>20</v>
      </c>
      <c r="K289" s="84" t="str">
        <f>VLOOKUP($D289,GICS!$A$2:$H$159,8,0)</f>
        <v>Industrials</v>
      </c>
    </row>
    <row r="290" spans="1:11" x14ac:dyDescent="0.3">
      <c r="A290" s="84" t="s">
        <v>78</v>
      </c>
      <c r="B290" s="85">
        <v>33.15</v>
      </c>
      <c r="C290" s="84" t="s">
        <v>1221</v>
      </c>
      <c r="D290" s="84">
        <v>20106010</v>
      </c>
      <c r="E290" s="84" t="str">
        <f>VLOOKUP($D290,GICS!$A$2:$H$159,2,0)</f>
        <v>Construction Machinery &amp; Heavy Trucks</v>
      </c>
      <c r="F290" s="84">
        <f>VLOOKUP($D290,GICS!$A$2:$H$159,3,0)</f>
        <v>201060</v>
      </c>
      <c r="G290" s="84" t="str">
        <f>VLOOKUP($D290,GICS!$A$2:$H$159,4,0)</f>
        <v xml:space="preserve">Machinery </v>
      </c>
      <c r="H290" s="84">
        <f>VLOOKUP($D290,GICS!$A$2:$H$159,5,0)</f>
        <v>2010</v>
      </c>
      <c r="I290" s="84" t="str">
        <f>VLOOKUP($D290,GICS!$A$2:$H$159,6,0)</f>
        <v>Capital goods</v>
      </c>
      <c r="J290" s="84">
        <f>VLOOKUP($D290,GICS!$A$2:$H$159,7,0)</f>
        <v>20</v>
      </c>
      <c r="K290" s="84" t="str">
        <f>VLOOKUP($D290,GICS!$A$2:$H$159,8,0)</f>
        <v>Industrials</v>
      </c>
    </row>
    <row r="291" spans="1:11" x14ac:dyDescent="0.3">
      <c r="A291" s="84" t="s">
        <v>78</v>
      </c>
      <c r="B291" s="85">
        <v>33.159999999999997</v>
      </c>
      <c r="C291" s="84" t="s">
        <v>1222</v>
      </c>
      <c r="D291" s="84">
        <v>20101010</v>
      </c>
      <c r="E291" s="84" t="str">
        <f>VLOOKUP($D291,GICS!$A$2:$H$159,2,0)</f>
        <v xml:space="preserve">Aerospace &amp; Defense </v>
      </c>
      <c r="F291" s="84">
        <f>VLOOKUP($D291,GICS!$A$2:$H$159,3,0)</f>
        <v>201010</v>
      </c>
      <c r="G291" s="84" t="str">
        <f>VLOOKUP($D291,GICS!$A$2:$H$159,4,0)</f>
        <v xml:space="preserve">Aerospace &amp; Defense </v>
      </c>
      <c r="H291" s="84">
        <f>VLOOKUP($D291,GICS!$A$2:$H$159,5,0)</f>
        <v>2010</v>
      </c>
      <c r="I291" s="84" t="str">
        <f>VLOOKUP($D291,GICS!$A$2:$H$159,6,0)</f>
        <v>Capital goods</v>
      </c>
      <c r="J291" s="84">
        <f>VLOOKUP($D291,GICS!$A$2:$H$159,7,0)</f>
        <v>20</v>
      </c>
      <c r="K291" s="84" t="str">
        <f>VLOOKUP($D291,GICS!$A$2:$H$159,8,0)</f>
        <v>Industrials</v>
      </c>
    </row>
    <row r="292" spans="1:11" x14ac:dyDescent="0.3">
      <c r="A292" s="84" t="s">
        <v>78</v>
      </c>
      <c r="B292" s="85">
        <v>33.17</v>
      </c>
      <c r="C292" s="84" t="s">
        <v>1223</v>
      </c>
      <c r="D292" s="84">
        <v>20106010</v>
      </c>
      <c r="E292" s="84" t="str">
        <f>VLOOKUP($D292,GICS!$A$2:$H$159,2,0)</f>
        <v>Construction Machinery &amp; Heavy Trucks</v>
      </c>
      <c r="F292" s="84">
        <f>VLOOKUP($D292,GICS!$A$2:$H$159,3,0)</f>
        <v>201060</v>
      </c>
      <c r="G292" s="84" t="str">
        <f>VLOOKUP($D292,GICS!$A$2:$H$159,4,0)</f>
        <v xml:space="preserve">Machinery </v>
      </c>
      <c r="H292" s="84">
        <f>VLOOKUP($D292,GICS!$A$2:$H$159,5,0)</f>
        <v>2010</v>
      </c>
      <c r="I292" s="84" t="str">
        <f>VLOOKUP($D292,GICS!$A$2:$H$159,6,0)</f>
        <v>Capital goods</v>
      </c>
      <c r="J292" s="84">
        <f>VLOOKUP($D292,GICS!$A$2:$H$159,7,0)</f>
        <v>20</v>
      </c>
      <c r="K292" s="84" t="str">
        <f>VLOOKUP($D292,GICS!$A$2:$H$159,8,0)</f>
        <v>Industrials</v>
      </c>
    </row>
    <row r="293" spans="1:11" x14ac:dyDescent="0.3">
      <c r="A293" s="84" t="s">
        <v>78</v>
      </c>
      <c r="B293" s="85">
        <v>33.19</v>
      </c>
      <c r="C293" s="84" t="s">
        <v>1224</v>
      </c>
      <c r="D293" s="84">
        <v>20201070</v>
      </c>
      <c r="E293" s="84" t="str">
        <f>VLOOKUP($D293,GICS!$A$2:$H$159,2,0)</f>
        <v xml:space="preserve">Diversified Support Services </v>
      </c>
      <c r="F293" s="84">
        <f>VLOOKUP($D293,GICS!$A$2:$H$159,3,0)</f>
        <v>202010</v>
      </c>
      <c r="G293" s="84" t="str">
        <f>VLOOKUP($D293,GICS!$A$2:$H$159,4,0)</f>
        <v xml:space="preserve">Commercial Services &amp; Supplies </v>
      </c>
      <c r="H293" s="84">
        <f>VLOOKUP($D293,GICS!$A$2:$H$159,5,0)</f>
        <v>2020</v>
      </c>
      <c r="I293" s="84" t="str">
        <f>VLOOKUP($D293,GICS!$A$2:$H$159,6,0)</f>
        <v>Commercial &amp; Professional Services</v>
      </c>
      <c r="J293" s="84">
        <f>VLOOKUP($D293,GICS!$A$2:$H$159,7,0)</f>
        <v>20</v>
      </c>
      <c r="K293" s="84" t="str">
        <f>VLOOKUP($D293,GICS!$A$2:$H$159,8,0)</f>
        <v>Industrials</v>
      </c>
    </row>
    <row r="294" spans="1:11" x14ac:dyDescent="0.3">
      <c r="A294" s="84" t="s">
        <v>78</v>
      </c>
      <c r="B294" s="85">
        <v>33.200000000000003</v>
      </c>
      <c r="C294" s="84" t="s">
        <v>1225</v>
      </c>
      <c r="D294" s="84">
        <v>20201070</v>
      </c>
      <c r="E294" s="84" t="str">
        <f>VLOOKUP($D294,GICS!$A$2:$H$159,2,0)</f>
        <v xml:space="preserve">Diversified Support Services </v>
      </c>
      <c r="F294" s="84">
        <f>VLOOKUP($D294,GICS!$A$2:$H$159,3,0)</f>
        <v>202010</v>
      </c>
      <c r="G294" s="84" t="str">
        <f>VLOOKUP($D294,GICS!$A$2:$H$159,4,0)</f>
        <v xml:space="preserve">Commercial Services &amp; Supplies </v>
      </c>
      <c r="H294" s="84">
        <f>VLOOKUP($D294,GICS!$A$2:$H$159,5,0)</f>
        <v>2020</v>
      </c>
      <c r="I294" s="84" t="str">
        <f>VLOOKUP($D294,GICS!$A$2:$H$159,6,0)</f>
        <v>Commercial &amp; Professional Services</v>
      </c>
      <c r="J294" s="84">
        <f>VLOOKUP($D294,GICS!$A$2:$H$159,7,0)</f>
        <v>20</v>
      </c>
      <c r="K294" s="84" t="str">
        <f>VLOOKUP($D294,GICS!$A$2:$H$159,8,0)</f>
        <v>Industrials</v>
      </c>
    </row>
    <row r="295" spans="1:11" x14ac:dyDescent="0.3">
      <c r="A295" s="253" t="s">
        <v>79</v>
      </c>
      <c r="B295" s="254">
        <v>35.11</v>
      </c>
      <c r="C295" s="253" t="s">
        <v>1226</v>
      </c>
      <c r="D295" s="84">
        <v>55105010</v>
      </c>
      <c r="E295" s="84" t="str">
        <f>VLOOKUP($D295,GICS!$A$2:$H$159,2,0)</f>
        <v>Independent Power Producers &amp; Energy Traders</v>
      </c>
      <c r="F295" s="84">
        <f>VLOOKUP($D295,GICS!$A$2:$H$159,3,0)</f>
        <v>551050</v>
      </c>
      <c r="G295" s="84" t="str">
        <f>VLOOKUP($D295,GICS!$A$2:$H$159,4,0)</f>
        <v xml:space="preserve">Independent Power and Renewable Electricity Producers </v>
      </c>
      <c r="H295" s="84">
        <f>VLOOKUP($D295,GICS!$A$2:$H$159,5,0)</f>
        <v>5510</v>
      </c>
      <c r="I295" s="84" t="str">
        <f>VLOOKUP($D295,GICS!$A$2:$H$159,6,0)</f>
        <v>Utilities</v>
      </c>
      <c r="J295" s="84">
        <f>VLOOKUP($D295,GICS!$A$2:$H$159,7,0)</f>
        <v>55</v>
      </c>
      <c r="K295" s="84" t="str">
        <f>VLOOKUP($D295,GICS!$A$2:$H$159,8,0)</f>
        <v>Utilities</v>
      </c>
    </row>
    <row r="296" spans="1:11" x14ac:dyDescent="0.3">
      <c r="A296" s="253"/>
      <c r="B296" s="254"/>
      <c r="C296" s="253"/>
      <c r="D296" s="84">
        <v>55105020</v>
      </c>
      <c r="E296" s="84" t="str">
        <f>VLOOKUP($D296,GICS!$A$2:$H$159,2,0)</f>
        <v xml:space="preserve">Renewable Electricity </v>
      </c>
      <c r="F296" s="84">
        <f>VLOOKUP($D296,GICS!$A$2:$H$159,3,0)</f>
        <v>551050</v>
      </c>
      <c r="G296" s="84" t="str">
        <f>VLOOKUP($D296,GICS!$A$2:$H$159,4,0)</f>
        <v xml:space="preserve">Independent Power and Renewable Electricity Producers </v>
      </c>
      <c r="H296" s="84">
        <f>VLOOKUP($D296,GICS!$A$2:$H$159,5,0)</f>
        <v>5510</v>
      </c>
      <c r="I296" s="84" t="str">
        <f>VLOOKUP($D296,GICS!$A$2:$H$159,6,0)</f>
        <v>Utilities</v>
      </c>
      <c r="J296" s="84">
        <f>VLOOKUP($D296,GICS!$A$2:$H$159,7,0)</f>
        <v>55</v>
      </c>
      <c r="K296" s="84" t="str">
        <f>VLOOKUP($D296,GICS!$A$2:$H$159,8,0)</f>
        <v>Utilities</v>
      </c>
    </row>
    <row r="297" spans="1:11" x14ac:dyDescent="0.3">
      <c r="A297" s="84" t="s">
        <v>79</v>
      </c>
      <c r="B297" s="85">
        <v>35.119999999999997</v>
      </c>
      <c r="C297" s="84" t="s">
        <v>1227</v>
      </c>
      <c r="D297" s="84">
        <v>55101010</v>
      </c>
      <c r="E297" s="84" t="str">
        <f>VLOOKUP($D297,GICS!$A$2:$H$159,2,0)</f>
        <v xml:space="preserve">Electric Utilities </v>
      </c>
      <c r="F297" s="84">
        <f>VLOOKUP($D297,GICS!$A$2:$H$159,3,0)</f>
        <v>551010</v>
      </c>
      <c r="G297" s="84" t="str">
        <f>VLOOKUP($D297,GICS!$A$2:$H$159,4,0)</f>
        <v xml:space="preserve">Electric Utilities </v>
      </c>
      <c r="H297" s="84">
        <f>VLOOKUP($D297,GICS!$A$2:$H$159,5,0)</f>
        <v>5510</v>
      </c>
      <c r="I297" s="84" t="str">
        <f>VLOOKUP($D297,GICS!$A$2:$H$159,6,0)</f>
        <v>Utilities</v>
      </c>
      <c r="J297" s="84">
        <f>VLOOKUP($D297,GICS!$A$2:$H$159,7,0)</f>
        <v>55</v>
      </c>
      <c r="K297" s="84" t="str">
        <f>VLOOKUP($D297,GICS!$A$2:$H$159,8,0)</f>
        <v>Utilities</v>
      </c>
    </row>
    <row r="298" spans="1:11" x14ac:dyDescent="0.3">
      <c r="A298" s="84" t="s">
        <v>79</v>
      </c>
      <c r="B298" s="85">
        <v>35.130000000000003</v>
      </c>
      <c r="C298" s="84" t="s">
        <v>1228</v>
      </c>
      <c r="D298" s="84">
        <v>55101010</v>
      </c>
      <c r="E298" s="84" t="str">
        <f>VLOOKUP($D298,GICS!$A$2:$H$159,2,0)</f>
        <v xml:space="preserve">Electric Utilities </v>
      </c>
      <c r="F298" s="84">
        <f>VLOOKUP($D298,GICS!$A$2:$H$159,3,0)</f>
        <v>551010</v>
      </c>
      <c r="G298" s="84" t="str">
        <f>VLOOKUP($D298,GICS!$A$2:$H$159,4,0)</f>
        <v xml:space="preserve">Electric Utilities </v>
      </c>
      <c r="H298" s="84">
        <f>VLOOKUP($D298,GICS!$A$2:$H$159,5,0)</f>
        <v>5510</v>
      </c>
      <c r="I298" s="84" t="str">
        <f>VLOOKUP($D298,GICS!$A$2:$H$159,6,0)</f>
        <v>Utilities</v>
      </c>
      <c r="J298" s="84">
        <f>VLOOKUP($D298,GICS!$A$2:$H$159,7,0)</f>
        <v>55</v>
      </c>
      <c r="K298" s="84" t="str">
        <f>VLOOKUP($D298,GICS!$A$2:$H$159,8,0)</f>
        <v>Utilities</v>
      </c>
    </row>
    <row r="299" spans="1:11" x14ac:dyDescent="0.3">
      <c r="A299" s="84" t="s">
        <v>79</v>
      </c>
      <c r="B299" s="85">
        <v>35.14</v>
      </c>
      <c r="C299" s="84" t="s">
        <v>1229</v>
      </c>
      <c r="D299" s="84">
        <v>55105010</v>
      </c>
      <c r="E299" s="84" t="str">
        <f>VLOOKUP($D299,GICS!$A$2:$H$159,2,0)</f>
        <v>Independent Power Producers &amp; Energy Traders</v>
      </c>
      <c r="F299" s="84">
        <f>VLOOKUP($D299,GICS!$A$2:$H$159,3,0)</f>
        <v>551050</v>
      </c>
      <c r="G299" s="84" t="str">
        <f>VLOOKUP($D299,GICS!$A$2:$H$159,4,0)</f>
        <v xml:space="preserve">Independent Power and Renewable Electricity Producers </v>
      </c>
      <c r="H299" s="84">
        <f>VLOOKUP($D299,GICS!$A$2:$H$159,5,0)</f>
        <v>5510</v>
      </c>
      <c r="I299" s="84" t="str">
        <f>VLOOKUP($D299,GICS!$A$2:$H$159,6,0)</f>
        <v>Utilities</v>
      </c>
      <c r="J299" s="84">
        <f>VLOOKUP($D299,GICS!$A$2:$H$159,7,0)</f>
        <v>55</v>
      </c>
      <c r="K299" s="84" t="str">
        <f>VLOOKUP($D299,GICS!$A$2:$H$159,8,0)</f>
        <v>Utilities</v>
      </c>
    </row>
    <row r="300" spans="1:11" x14ac:dyDescent="0.3">
      <c r="A300" s="84" t="s">
        <v>79</v>
      </c>
      <c r="B300" s="85">
        <v>35.21</v>
      </c>
      <c r="C300" s="84" t="s">
        <v>1231</v>
      </c>
      <c r="D300" s="84">
        <v>10102020</v>
      </c>
      <c r="E300" s="84" t="str">
        <f>VLOOKUP($D300,GICS!$A$2:$H$159,2,0)</f>
        <v xml:space="preserve">Oil &amp; Gas Exploration &amp; Production </v>
      </c>
      <c r="F300" s="84">
        <f>VLOOKUP($D300,GICS!$A$2:$H$159,3,0)</f>
        <v>101020</v>
      </c>
      <c r="G300" s="84" t="str">
        <f>VLOOKUP($D300,GICS!$A$2:$H$159,4,0)</f>
        <v xml:space="preserve">Oil, Gas &amp; Consumable Fuels </v>
      </c>
      <c r="H300" s="84">
        <f>VLOOKUP($D300,GICS!$A$2:$H$159,5,0)</f>
        <v>1010</v>
      </c>
      <c r="I300" s="84" t="str">
        <f>VLOOKUP($D300,GICS!$A$2:$H$159,6,0)</f>
        <v>Energy</v>
      </c>
      <c r="J300" s="84">
        <f>VLOOKUP($D300,GICS!$A$2:$H$159,7,0)</f>
        <v>10</v>
      </c>
      <c r="K300" s="84" t="str">
        <f>VLOOKUP($D300,GICS!$A$2:$H$159,8,0)</f>
        <v>Energy</v>
      </c>
    </row>
    <row r="301" spans="1:11" x14ac:dyDescent="0.3">
      <c r="A301" s="84" t="s">
        <v>79</v>
      </c>
      <c r="B301" s="85">
        <v>35.22</v>
      </c>
      <c r="C301" s="84" t="s">
        <v>1232</v>
      </c>
      <c r="D301" s="84">
        <v>55102010</v>
      </c>
      <c r="E301" s="84" t="str">
        <f>VLOOKUP($D301,GICS!$A$2:$H$159,2,0)</f>
        <v xml:space="preserve">Gas Utilities </v>
      </c>
      <c r="F301" s="84">
        <f>VLOOKUP($D301,GICS!$A$2:$H$159,3,0)</f>
        <v>551020</v>
      </c>
      <c r="G301" s="84" t="str">
        <f>VLOOKUP($D301,GICS!$A$2:$H$159,4,0)</f>
        <v xml:space="preserve">Gas Utilities </v>
      </c>
      <c r="H301" s="84">
        <f>VLOOKUP($D301,GICS!$A$2:$H$159,5,0)</f>
        <v>5510</v>
      </c>
      <c r="I301" s="84" t="str">
        <f>VLOOKUP($D301,GICS!$A$2:$H$159,6,0)</f>
        <v>Utilities</v>
      </c>
      <c r="J301" s="84">
        <f>VLOOKUP($D301,GICS!$A$2:$H$159,7,0)</f>
        <v>55</v>
      </c>
      <c r="K301" s="84" t="str">
        <f>VLOOKUP($D301,GICS!$A$2:$H$159,8,0)</f>
        <v>Utilities</v>
      </c>
    </row>
    <row r="302" spans="1:11" x14ac:dyDescent="0.3">
      <c r="A302" s="84" t="s">
        <v>79</v>
      </c>
      <c r="B302" s="85">
        <v>35.229999999999997</v>
      </c>
      <c r="C302" s="84" t="s">
        <v>1233</v>
      </c>
      <c r="D302" s="84">
        <v>55102010</v>
      </c>
      <c r="E302" s="84" t="str">
        <f>VLOOKUP($D302,GICS!$A$2:$H$159,2,0)</f>
        <v xml:space="preserve">Gas Utilities </v>
      </c>
      <c r="F302" s="84">
        <f>VLOOKUP($D302,GICS!$A$2:$H$159,3,0)</f>
        <v>551020</v>
      </c>
      <c r="G302" s="84" t="str">
        <f>VLOOKUP($D302,GICS!$A$2:$H$159,4,0)</f>
        <v xml:space="preserve">Gas Utilities </v>
      </c>
      <c r="H302" s="84">
        <f>VLOOKUP($D302,GICS!$A$2:$H$159,5,0)</f>
        <v>5510</v>
      </c>
      <c r="I302" s="84" t="str">
        <f>VLOOKUP($D302,GICS!$A$2:$H$159,6,0)</f>
        <v>Utilities</v>
      </c>
      <c r="J302" s="84">
        <f>VLOOKUP($D302,GICS!$A$2:$H$159,7,0)</f>
        <v>55</v>
      </c>
      <c r="K302" s="84" t="str">
        <f>VLOOKUP($D302,GICS!$A$2:$H$159,8,0)</f>
        <v>Utilities</v>
      </c>
    </row>
    <row r="303" spans="1:11" x14ac:dyDescent="0.3">
      <c r="A303" s="253" t="s">
        <v>79</v>
      </c>
      <c r="B303" s="254">
        <v>35.299999999999997</v>
      </c>
      <c r="C303" s="253" t="s">
        <v>1234</v>
      </c>
      <c r="D303" s="84">
        <v>55104010</v>
      </c>
      <c r="E303" s="84" t="str">
        <f>VLOOKUP($D303,GICS!$A$2:$H$159,2,0)</f>
        <v xml:space="preserve">Water Utilities </v>
      </c>
      <c r="F303" s="84">
        <f>VLOOKUP($D303,GICS!$A$2:$H$159,3,0)</f>
        <v>551040</v>
      </c>
      <c r="G303" s="84" t="str">
        <f>VLOOKUP($D303,GICS!$A$2:$H$159,4,0)</f>
        <v xml:space="preserve">Water Utilities </v>
      </c>
      <c r="H303" s="84">
        <f>VLOOKUP($D303,GICS!$A$2:$H$159,5,0)</f>
        <v>5510</v>
      </c>
      <c r="I303" s="84" t="str">
        <f>VLOOKUP($D303,GICS!$A$2:$H$159,6,0)</f>
        <v>Utilities</v>
      </c>
      <c r="J303" s="84">
        <f>VLOOKUP($D303,GICS!$A$2:$H$159,7,0)</f>
        <v>55</v>
      </c>
      <c r="K303" s="84" t="str">
        <f>VLOOKUP($D303,GICS!$A$2:$H$159,8,0)</f>
        <v>Utilities</v>
      </c>
    </row>
    <row r="304" spans="1:11" x14ac:dyDescent="0.3">
      <c r="A304" s="253"/>
      <c r="B304" s="254"/>
      <c r="C304" s="253"/>
      <c r="D304" s="84">
        <v>55103010</v>
      </c>
      <c r="E304" s="84" t="str">
        <f>VLOOKUP($D304,GICS!$A$2:$H$159,2,0)</f>
        <v xml:space="preserve">Multi-Utilities </v>
      </c>
      <c r="F304" s="84">
        <f>VLOOKUP($D304,GICS!$A$2:$H$159,3,0)</f>
        <v>551030</v>
      </c>
      <c r="G304" s="84" t="str">
        <f>VLOOKUP($D304,GICS!$A$2:$H$159,4,0)</f>
        <v xml:space="preserve">Multi-Utilities </v>
      </c>
      <c r="H304" s="84">
        <f>VLOOKUP($D304,GICS!$A$2:$H$159,5,0)</f>
        <v>5510</v>
      </c>
      <c r="I304" s="84" t="str">
        <f>VLOOKUP($D304,GICS!$A$2:$H$159,6,0)</f>
        <v>Utilities</v>
      </c>
      <c r="J304" s="84">
        <f>VLOOKUP($D304,GICS!$A$2:$H$159,7,0)</f>
        <v>55</v>
      </c>
      <c r="K304" s="84" t="str">
        <f>VLOOKUP($D304,GICS!$A$2:$H$159,8,0)</f>
        <v>Utilities</v>
      </c>
    </row>
    <row r="305" spans="1:11" x14ac:dyDescent="0.3">
      <c r="A305" s="84" t="s">
        <v>80</v>
      </c>
      <c r="B305" s="85">
        <v>36</v>
      </c>
      <c r="C305" s="84" t="s">
        <v>1553</v>
      </c>
      <c r="D305" s="84">
        <v>55103010</v>
      </c>
      <c r="E305" s="84" t="str">
        <f>VLOOKUP($D305,GICS!$A$2:$H$159,2,0)</f>
        <v xml:space="preserve">Multi-Utilities </v>
      </c>
      <c r="F305" s="84">
        <f>VLOOKUP($D305,GICS!$A$2:$H$159,3,0)</f>
        <v>551030</v>
      </c>
      <c r="G305" s="84" t="str">
        <f>VLOOKUP($D305,GICS!$A$2:$H$159,4,0)</f>
        <v xml:space="preserve">Multi-Utilities </v>
      </c>
      <c r="H305" s="84">
        <f>VLOOKUP($D305,GICS!$A$2:$H$159,5,0)</f>
        <v>5510</v>
      </c>
      <c r="I305" s="84" t="str">
        <f>VLOOKUP($D305,GICS!$A$2:$H$159,6,0)</f>
        <v>Utilities</v>
      </c>
      <c r="J305" s="84">
        <f>VLOOKUP($D305,GICS!$A$2:$H$159,7,0)</f>
        <v>55</v>
      </c>
      <c r="K305" s="84" t="str">
        <f>VLOOKUP($D305,GICS!$A$2:$H$159,8,0)</f>
        <v>Utilities</v>
      </c>
    </row>
    <row r="306" spans="1:11" x14ac:dyDescent="0.3">
      <c r="A306" s="84" t="s">
        <v>80</v>
      </c>
      <c r="B306" s="85">
        <v>37</v>
      </c>
      <c r="C306" s="84" t="s">
        <v>1554</v>
      </c>
      <c r="D306" s="84">
        <v>20201050</v>
      </c>
      <c r="E306" s="84" t="str">
        <f>VLOOKUP($D306,GICS!$A$2:$H$159,2,0)</f>
        <v xml:space="preserve">Environmental &amp; Facilities Services </v>
      </c>
      <c r="F306" s="84">
        <f>VLOOKUP($D306,GICS!$A$2:$H$159,3,0)</f>
        <v>202010</v>
      </c>
      <c r="G306" s="84" t="str">
        <f>VLOOKUP($D306,GICS!$A$2:$H$159,4,0)</f>
        <v xml:space="preserve">Commercial Services &amp; Supplies </v>
      </c>
      <c r="H306" s="84">
        <f>VLOOKUP($D306,GICS!$A$2:$H$159,5,0)</f>
        <v>2020</v>
      </c>
      <c r="I306" s="84" t="str">
        <f>VLOOKUP($D306,GICS!$A$2:$H$159,6,0)</f>
        <v>Commercial &amp; Professional Services</v>
      </c>
      <c r="J306" s="84">
        <f>VLOOKUP($D306,GICS!$A$2:$H$159,7,0)</f>
        <v>20</v>
      </c>
      <c r="K306" s="84" t="str">
        <f>VLOOKUP($D306,GICS!$A$2:$H$159,8,0)</f>
        <v>Industrials</v>
      </c>
    </row>
    <row r="307" spans="1:11" x14ac:dyDescent="0.3">
      <c r="A307" s="84" t="s">
        <v>80</v>
      </c>
      <c r="B307" s="85">
        <v>38.11</v>
      </c>
      <c r="C307" s="84" t="s">
        <v>1555</v>
      </c>
      <c r="D307" s="84">
        <v>20201050</v>
      </c>
      <c r="E307" s="84" t="str">
        <f>VLOOKUP($D307,GICS!$A$2:$H$159,2,0)</f>
        <v xml:space="preserve">Environmental &amp; Facilities Services </v>
      </c>
      <c r="F307" s="84">
        <f>VLOOKUP($D307,GICS!$A$2:$H$159,3,0)</f>
        <v>202010</v>
      </c>
      <c r="G307" s="84" t="str">
        <f>VLOOKUP($D307,GICS!$A$2:$H$159,4,0)</f>
        <v xml:space="preserve">Commercial Services &amp; Supplies </v>
      </c>
      <c r="H307" s="84">
        <f>VLOOKUP($D307,GICS!$A$2:$H$159,5,0)</f>
        <v>2020</v>
      </c>
      <c r="I307" s="84" t="str">
        <f>VLOOKUP($D307,GICS!$A$2:$H$159,6,0)</f>
        <v>Commercial &amp; Professional Services</v>
      </c>
      <c r="J307" s="84">
        <f>VLOOKUP($D307,GICS!$A$2:$H$159,7,0)</f>
        <v>20</v>
      </c>
      <c r="K307" s="84" t="str">
        <f>VLOOKUP($D307,GICS!$A$2:$H$159,8,0)</f>
        <v>Industrials</v>
      </c>
    </row>
    <row r="308" spans="1:11" x14ac:dyDescent="0.3">
      <c r="A308" s="84" t="s">
        <v>80</v>
      </c>
      <c r="B308" s="85">
        <v>38.119999999999997</v>
      </c>
      <c r="C308" s="84" t="s">
        <v>1556</v>
      </c>
      <c r="D308" s="84">
        <v>20201050</v>
      </c>
      <c r="E308" s="84" t="str">
        <f>VLOOKUP($D308,GICS!$A$2:$H$159,2,0)</f>
        <v xml:space="preserve">Environmental &amp; Facilities Services </v>
      </c>
      <c r="F308" s="84">
        <f>VLOOKUP($D308,GICS!$A$2:$H$159,3,0)</f>
        <v>202010</v>
      </c>
      <c r="G308" s="84" t="str">
        <f>VLOOKUP($D308,GICS!$A$2:$H$159,4,0)</f>
        <v xml:space="preserve">Commercial Services &amp; Supplies </v>
      </c>
      <c r="H308" s="84">
        <f>VLOOKUP($D308,GICS!$A$2:$H$159,5,0)</f>
        <v>2020</v>
      </c>
      <c r="I308" s="84" t="str">
        <f>VLOOKUP($D308,GICS!$A$2:$H$159,6,0)</f>
        <v>Commercial &amp; Professional Services</v>
      </c>
      <c r="J308" s="84">
        <f>VLOOKUP($D308,GICS!$A$2:$H$159,7,0)</f>
        <v>20</v>
      </c>
      <c r="K308" s="84" t="str">
        <f>VLOOKUP($D308,GICS!$A$2:$H$159,8,0)</f>
        <v>Industrials</v>
      </c>
    </row>
    <row r="309" spans="1:11" x14ac:dyDescent="0.3">
      <c r="A309" s="84" t="s">
        <v>80</v>
      </c>
      <c r="B309" s="85">
        <v>38.21</v>
      </c>
      <c r="C309" s="84" t="s">
        <v>1557</v>
      </c>
      <c r="D309" s="84">
        <v>20201050</v>
      </c>
      <c r="E309" s="84" t="str">
        <f>VLOOKUP($D309,GICS!$A$2:$H$159,2,0)</f>
        <v xml:space="preserve">Environmental &amp; Facilities Services </v>
      </c>
      <c r="F309" s="84">
        <f>VLOOKUP($D309,GICS!$A$2:$H$159,3,0)</f>
        <v>202010</v>
      </c>
      <c r="G309" s="84" t="str">
        <f>VLOOKUP($D309,GICS!$A$2:$H$159,4,0)</f>
        <v xml:space="preserve">Commercial Services &amp; Supplies </v>
      </c>
      <c r="H309" s="84">
        <f>VLOOKUP($D309,GICS!$A$2:$H$159,5,0)</f>
        <v>2020</v>
      </c>
      <c r="I309" s="84" t="str">
        <f>VLOOKUP($D309,GICS!$A$2:$H$159,6,0)</f>
        <v>Commercial &amp; Professional Services</v>
      </c>
      <c r="J309" s="84">
        <f>VLOOKUP($D309,GICS!$A$2:$H$159,7,0)</f>
        <v>20</v>
      </c>
      <c r="K309" s="84" t="str">
        <f>VLOOKUP($D309,GICS!$A$2:$H$159,8,0)</f>
        <v>Industrials</v>
      </c>
    </row>
    <row r="310" spans="1:11" x14ac:dyDescent="0.3">
      <c r="A310" s="84" t="s">
        <v>80</v>
      </c>
      <c r="B310" s="85">
        <v>38.22</v>
      </c>
      <c r="C310" s="84" t="s">
        <v>1558</v>
      </c>
      <c r="D310" s="84">
        <v>20201050</v>
      </c>
      <c r="E310" s="84" t="str">
        <f>VLOOKUP($D310,GICS!$A$2:$H$159,2,0)</f>
        <v xml:space="preserve">Environmental &amp; Facilities Services </v>
      </c>
      <c r="F310" s="84">
        <f>VLOOKUP($D310,GICS!$A$2:$H$159,3,0)</f>
        <v>202010</v>
      </c>
      <c r="G310" s="84" t="str">
        <f>VLOOKUP($D310,GICS!$A$2:$H$159,4,0)</f>
        <v xml:space="preserve">Commercial Services &amp; Supplies </v>
      </c>
      <c r="H310" s="84">
        <f>VLOOKUP($D310,GICS!$A$2:$H$159,5,0)</f>
        <v>2020</v>
      </c>
      <c r="I310" s="84" t="str">
        <f>VLOOKUP($D310,GICS!$A$2:$H$159,6,0)</f>
        <v>Commercial &amp; Professional Services</v>
      </c>
      <c r="J310" s="84">
        <f>VLOOKUP($D310,GICS!$A$2:$H$159,7,0)</f>
        <v>20</v>
      </c>
      <c r="K310" s="84" t="str">
        <f>VLOOKUP($D310,GICS!$A$2:$H$159,8,0)</f>
        <v>Industrials</v>
      </c>
    </row>
    <row r="311" spans="1:11" x14ac:dyDescent="0.3">
      <c r="A311" s="84" t="s">
        <v>80</v>
      </c>
      <c r="B311" s="85">
        <v>38.31</v>
      </c>
      <c r="C311" s="84" t="s">
        <v>1559</v>
      </c>
      <c r="D311" s="84">
        <v>20201050</v>
      </c>
      <c r="E311" s="84" t="str">
        <f>VLOOKUP($D311,GICS!$A$2:$H$159,2,0)</f>
        <v xml:space="preserve">Environmental &amp; Facilities Services </v>
      </c>
      <c r="F311" s="84">
        <f>VLOOKUP($D311,GICS!$A$2:$H$159,3,0)</f>
        <v>202010</v>
      </c>
      <c r="G311" s="84" t="str">
        <f>VLOOKUP($D311,GICS!$A$2:$H$159,4,0)</f>
        <v xml:space="preserve">Commercial Services &amp; Supplies </v>
      </c>
      <c r="H311" s="84">
        <f>VLOOKUP($D311,GICS!$A$2:$H$159,5,0)</f>
        <v>2020</v>
      </c>
      <c r="I311" s="84" t="str">
        <f>VLOOKUP($D311,GICS!$A$2:$H$159,6,0)</f>
        <v>Commercial &amp; Professional Services</v>
      </c>
      <c r="J311" s="84">
        <f>VLOOKUP($D311,GICS!$A$2:$H$159,7,0)</f>
        <v>20</v>
      </c>
      <c r="K311" s="84" t="str">
        <f>VLOOKUP($D311,GICS!$A$2:$H$159,8,0)</f>
        <v>Industrials</v>
      </c>
    </row>
    <row r="312" spans="1:11" x14ac:dyDescent="0.3">
      <c r="A312" s="84" t="s">
        <v>80</v>
      </c>
      <c r="B312" s="85">
        <v>38.32</v>
      </c>
      <c r="C312" s="84" t="s">
        <v>1560</v>
      </c>
      <c r="D312" s="84">
        <v>20201050</v>
      </c>
      <c r="E312" s="84" t="str">
        <f>VLOOKUP($D312,GICS!$A$2:$H$159,2,0)</f>
        <v xml:space="preserve">Environmental &amp; Facilities Services </v>
      </c>
      <c r="F312" s="84">
        <f>VLOOKUP($D312,GICS!$A$2:$H$159,3,0)</f>
        <v>202010</v>
      </c>
      <c r="G312" s="84" t="str">
        <f>VLOOKUP($D312,GICS!$A$2:$H$159,4,0)</f>
        <v xml:space="preserve">Commercial Services &amp; Supplies </v>
      </c>
      <c r="H312" s="84">
        <f>VLOOKUP($D312,GICS!$A$2:$H$159,5,0)</f>
        <v>2020</v>
      </c>
      <c r="I312" s="84" t="str">
        <f>VLOOKUP($D312,GICS!$A$2:$H$159,6,0)</f>
        <v>Commercial &amp; Professional Services</v>
      </c>
      <c r="J312" s="84">
        <f>VLOOKUP($D312,GICS!$A$2:$H$159,7,0)</f>
        <v>20</v>
      </c>
      <c r="K312" s="84" t="str">
        <f>VLOOKUP($D312,GICS!$A$2:$H$159,8,0)</f>
        <v>Industrials</v>
      </c>
    </row>
    <row r="313" spans="1:11" x14ac:dyDescent="0.3">
      <c r="A313" s="84" t="s">
        <v>80</v>
      </c>
      <c r="B313" s="85">
        <v>39</v>
      </c>
      <c r="C313" s="84" t="s">
        <v>1235</v>
      </c>
      <c r="D313" s="84">
        <v>20201050</v>
      </c>
      <c r="E313" s="84" t="str">
        <f>VLOOKUP($D313,GICS!$A$2:$H$159,2,0)</f>
        <v xml:space="preserve">Environmental &amp; Facilities Services </v>
      </c>
      <c r="F313" s="84">
        <f>VLOOKUP($D313,GICS!$A$2:$H$159,3,0)</f>
        <v>202010</v>
      </c>
      <c r="G313" s="84" t="str">
        <f>VLOOKUP($D313,GICS!$A$2:$H$159,4,0)</f>
        <v xml:space="preserve">Commercial Services &amp; Supplies </v>
      </c>
      <c r="H313" s="84">
        <f>VLOOKUP($D313,GICS!$A$2:$H$159,5,0)</f>
        <v>2020</v>
      </c>
      <c r="I313" s="84" t="str">
        <f>VLOOKUP($D313,GICS!$A$2:$H$159,6,0)</f>
        <v>Commercial &amp; Professional Services</v>
      </c>
      <c r="J313" s="84">
        <f>VLOOKUP($D313,GICS!$A$2:$H$159,7,0)</f>
        <v>20</v>
      </c>
      <c r="K313" s="84" t="str">
        <f>VLOOKUP($D313,GICS!$A$2:$H$159,8,0)</f>
        <v>Industrials</v>
      </c>
    </row>
    <row r="314" spans="1:11" x14ac:dyDescent="0.3">
      <c r="A314" s="253" t="s">
        <v>81</v>
      </c>
      <c r="B314" s="254">
        <v>41.1</v>
      </c>
      <c r="C314" s="253" t="s">
        <v>1236</v>
      </c>
      <c r="D314" s="84">
        <v>60102030</v>
      </c>
      <c r="E314" s="84" t="str">
        <f>VLOOKUP($D314,GICS!$A$2:$H$159,2,0)</f>
        <v xml:space="preserve">Real Estate Development </v>
      </c>
      <c r="F314" s="84">
        <f>VLOOKUP($D314,GICS!$A$2:$H$159,3,0)</f>
        <v>601020</v>
      </c>
      <c r="G314" s="84" t="str">
        <f>VLOOKUP($D314,GICS!$A$2:$H$159,4,0)</f>
        <v xml:space="preserve">Real Estate Management &amp; Development </v>
      </c>
      <c r="H314" s="84">
        <f>VLOOKUP($D314,GICS!$A$2:$H$159,5,0)</f>
        <v>6010</v>
      </c>
      <c r="I314" s="84" t="str">
        <f>VLOOKUP($D314,GICS!$A$2:$H$159,6,0)</f>
        <v>Real Estate</v>
      </c>
      <c r="J314" s="84">
        <f>VLOOKUP($D314,GICS!$A$2:$H$159,7,0)</f>
        <v>60</v>
      </c>
      <c r="K314" s="84" t="str">
        <f>VLOOKUP($D314,GICS!$A$2:$H$159,8,0)</f>
        <v>Real Estate</v>
      </c>
    </row>
    <row r="315" spans="1:11" x14ac:dyDescent="0.3">
      <c r="A315" s="253"/>
      <c r="B315" s="254"/>
      <c r="C315" s="253"/>
      <c r="D315" s="84">
        <v>25201030</v>
      </c>
      <c r="E315" s="84" t="str">
        <f>VLOOKUP($D315,GICS!$A$2:$H$159,2,0)</f>
        <v>Homebuilding</v>
      </c>
      <c r="F315" s="84">
        <f>VLOOKUP($D315,GICS!$A$2:$H$159,3,0)</f>
        <v>252010</v>
      </c>
      <c r="G315" s="84" t="str">
        <f>VLOOKUP($D315,GICS!$A$2:$H$159,4,0)</f>
        <v xml:space="preserve">Household Durables </v>
      </c>
      <c r="H315" s="84">
        <f>VLOOKUP($D315,GICS!$A$2:$H$159,5,0)</f>
        <v>2520</v>
      </c>
      <c r="I315" s="84" t="str">
        <f>VLOOKUP($D315,GICS!$A$2:$H$159,6,0)</f>
        <v>Consumer Durables &amp; Apparel</v>
      </c>
      <c r="J315" s="84">
        <f>VLOOKUP($D315,GICS!$A$2:$H$159,7,0)</f>
        <v>25</v>
      </c>
      <c r="K315" s="84" t="str">
        <f>VLOOKUP($D315,GICS!$A$2:$H$159,8,0)</f>
        <v>Consumer Discretionary</v>
      </c>
    </row>
    <row r="316" spans="1:11" x14ac:dyDescent="0.3">
      <c r="A316" s="253" t="s">
        <v>81</v>
      </c>
      <c r="B316" s="254">
        <v>41.2</v>
      </c>
      <c r="C316" s="253" t="s">
        <v>1237</v>
      </c>
      <c r="D316" s="84">
        <v>60102010</v>
      </c>
      <c r="E316" s="84" t="str">
        <f>VLOOKUP($D316,GICS!$A$2:$H$159,2,0)</f>
        <v xml:space="preserve">Diversified Real Estate Activities </v>
      </c>
      <c r="F316" s="84">
        <f>VLOOKUP($D316,GICS!$A$2:$H$159,3,0)</f>
        <v>601020</v>
      </c>
      <c r="G316" s="84" t="str">
        <f>VLOOKUP($D316,GICS!$A$2:$H$159,4,0)</f>
        <v xml:space="preserve">Real Estate Management &amp; Development </v>
      </c>
      <c r="H316" s="84">
        <f>VLOOKUP($D316,GICS!$A$2:$H$159,5,0)</f>
        <v>6010</v>
      </c>
      <c r="I316" s="84" t="str">
        <f>VLOOKUP($D316,GICS!$A$2:$H$159,6,0)</f>
        <v>Real Estate</v>
      </c>
      <c r="J316" s="84">
        <f>VLOOKUP($D316,GICS!$A$2:$H$159,7,0)</f>
        <v>60</v>
      </c>
      <c r="K316" s="84" t="str">
        <f>VLOOKUP($D316,GICS!$A$2:$H$159,8,0)</f>
        <v>Real Estate</v>
      </c>
    </row>
    <row r="317" spans="1:11" x14ac:dyDescent="0.3">
      <c r="A317" s="253"/>
      <c r="B317" s="254"/>
      <c r="C317" s="253"/>
      <c r="D317" s="84">
        <v>60101060</v>
      </c>
      <c r="E317" s="84" t="str">
        <f>VLOOKUP($D317,GICS!$A$2:$H$159,2,0)</f>
        <v xml:space="preserve">Residential REITs </v>
      </c>
      <c r="F317" s="84">
        <f>VLOOKUP($D317,GICS!$A$2:$H$159,3,0)</f>
        <v>601010</v>
      </c>
      <c r="G317" s="84" t="str">
        <f>VLOOKUP($D317,GICS!$A$2:$H$159,4,0)</f>
        <v xml:space="preserve">Equity Real Estate Investment Trusts (REITs) </v>
      </c>
      <c r="H317" s="84">
        <f>VLOOKUP($D317,GICS!$A$2:$H$159,5,0)</f>
        <v>6010</v>
      </c>
      <c r="I317" s="84" t="str">
        <f>VLOOKUP($D317,GICS!$A$2:$H$159,6,0)</f>
        <v>Real Estate</v>
      </c>
      <c r="J317" s="84">
        <f>VLOOKUP($D317,GICS!$A$2:$H$159,7,0)</f>
        <v>60</v>
      </c>
      <c r="K317" s="84" t="str">
        <f>VLOOKUP($D317,GICS!$A$2:$H$159,8,0)</f>
        <v>Real Estate</v>
      </c>
    </row>
    <row r="318" spans="1:11" x14ac:dyDescent="0.3">
      <c r="A318" s="253"/>
      <c r="B318" s="254"/>
      <c r="C318" s="253"/>
      <c r="D318" s="84">
        <v>60101010</v>
      </c>
      <c r="E318" s="84" t="str">
        <f>VLOOKUP($D318,GICS!$A$2:$H$159,2,0)</f>
        <v xml:space="preserve">Diversified REITs </v>
      </c>
      <c r="F318" s="84">
        <f>VLOOKUP($D318,GICS!$A$2:$H$159,3,0)</f>
        <v>601010</v>
      </c>
      <c r="G318" s="84" t="str">
        <f>VLOOKUP($D318,GICS!$A$2:$H$159,4,0)</f>
        <v xml:space="preserve">Equity Real Estate Investment Trusts (REITs) </v>
      </c>
      <c r="H318" s="84">
        <f>VLOOKUP($D318,GICS!$A$2:$H$159,5,0)</f>
        <v>6010</v>
      </c>
      <c r="I318" s="84" t="str">
        <f>VLOOKUP($D318,GICS!$A$2:$H$159,6,0)</f>
        <v>Real Estate</v>
      </c>
      <c r="J318" s="84">
        <f>VLOOKUP($D318,GICS!$A$2:$H$159,7,0)</f>
        <v>60</v>
      </c>
      <c r="K318" s="84" t="str">
        <f>VLOOKUP($D318,GICS!$A$2:$H$159,8,0)</f>
        <v>Real Estate</v>
      </c>
    </row>
    <row r="319" spans="1:11" x14ac:dyDescent="0.3">
      <c r="A319" s="253"/>
      <c r="B319" s="254"/>
      <c r="C319" s="253"/>
      <c r="D319" s="84">
        <v>60101020</v>
      </c>
      <c r="E319" s="84" t="str">
        <f>VLOOKUP($D319,GICS!$A$2:$H$159,2,0)</f>
        <v xml:space="preserve">Industrial REITs </v>
      </c>
      <c r="F319" s="84">
        <f>VLOOKUP($D319,GICS!$A$2:$H$159,3,0)</f>
        <v>601010</v>
      </c>
      <c r="G319" s="84" t="str">
        <f>VLOOKUP($D319,GICS!$A$2:$H$159,4,0)</f>
        <v xml:space="preserve">Equity Real Estate Investment Trusts (REITs) </v>
      </c>
      <c r="H319" s="84">
        <f>VLOOKUP($D319,GICS!$A$2:$H$159,5,0)</f>
        <v>6010</v>
      </c>
      <c r="I319" s="84" t="str">
        <f>VLOOKUP($D319,GICS!$A$2:$H$159,6,0)</f>
        <v>Real Estate</v>
      </c>
      <c r="J319" s="84">
        <f>VLOOKUP($D319,GICS!$A$2:$H$159,7,0)</f>
        <v>60</v>
      </c>
      <c r="K319" s="84" t="str">
        <f>VLOOKUP($D319,GICS!$A$2:$H$159,8,0)</f>
        <v>Real Estate</v>
      </c>
    </row>
    <row r="320" spans="1:11" x14ac:dyDescent="0.3">
      <c r="A320" s="253"/>
      <c r="B320" s="254"/>
      <c r="C320" s="253"/>
      <c r="D320" s="84">
        <v>60101030</v>
      </c>
      <c r="E320" s="84" t="str">
        <f>VLOOKUP($D320,GICS!$A$2:$H$159,2,0)</f>
        <v xml:space="preserve">Hotel &amp; Resort REITs </v>
      </c>
      <c r="F320" s="84">
        <f>VLOOKUP($D320,GICS!$A$2:$H$159,3,0)</f>
        <v>601010</v>
      </c>
      <c r="G320" s="84" t="str">
        <f>VLOOKUP($D320,GICS!$A$2:$H$159,4,0)</f>
        <v xml:space="preserve">Equity Real Estate Investment Trusts (REITs) </v>
      </c>
      <c r="H320" s="84">
        <f>VLOOKUP($D320,GICS!$A$2:$H$159,5,0)</f>
        <v>6010</v>
      </c>
      <c r="I320" s="84" t="str">
        <f>VLOOKUP($D320,GICS!$A$2:$H$159,6,0)</f>
        <v>Real Estate</v>
      </c>
      <c r="J320" s="84">
        <f>VLOOKUP($D320,GICS!$A$2:$H$159,7,0)</f>
        <v>60</v>
      </c>
      <c r="K320" s="84" t="str">
        <f>VLOOKUP($D320,GICS!$A$2:$H$159,8,0)</f>
        <v>Real Estate</v>
      </c>
    </row>
    <row r="321" spans="1:11" x14ac:dyDescent="0.3">
      <c r="A321" s="253"/>
      <c r="B321" s="254"/>
      <c r="C321" s="253"/>
      <c r="D321" s="84">
        <v>60101040</v>
      </c>
      <c r="E321" s="84" t="str">
        <f>VLOOKUP($D321,GICS!$A$2:$H$159,2,0)</f>
        <v xml:space="preserve">Office REITs  </v>
      </c>
      <c r="F321" s="84">
        <f>VLOOKUP($D321,GICS!$A$2:$H$159,3,0)</f>
        <v>601010</v>
      </c>
      <c r="G321" s="84" t="str">
        <f>VLOOKUP($D321,GICS!$A$2:$H$159,4,0)</f>
        <v xml:space="preserve">Equity Real Estate Investment Trusts (REITs) </v>
      </c>
      <c r="H321" s="84">
        <f>VLOOKUP($D321,GICS!$A$2:$H$159,5,0)</f>
        <v>6010</v>
      </c>
      <c r="I321" s="84" t="str">
        <f>VLOOKUP($D321,GICS!$A$2:$H$159,6,0)</f>
        <v>Real Estate</v>
      </c>
      <c r="J321" s="84">
        <f>VLOOKUP($D321,GICS!$A$2:$H$159,7,0)</f>
        <v>60</v>
      </c>
      <c r="K321" s="84" t="str">
        <f>VLOOKUP($D321,GICS!$A$2:$H$159,8,0)</f>
        <v>Real Estate</v>
      </c>
    </row>
    <row r="322" spans="1:11" x14ac:dyDescent="0.3">
      <c r="A322" s="253"/>
      <c r="B322" s="254"/>
      <c r="C322" s="253"/>
      <c r="D322" s="84">
        <v>60101050</v>
      </c>
      <c r="E322" s="84" t="str">
        <f>VLOOKUP($D322,GICS!$A$2:$H$159,2,0)</f>
        <v xml:space="preserve">Health Care REITs  </v>
      </c>
      <c r="F322" s="84">
        <f>VLOOKUP($D322,GICS!$A$2:$H$159,3,0)</f>
        <v>601010</v>
      </c>
      <c r="G322" s="84" t="str">
        <f>VLOOKUP($D322,GICS!$A$2:$H$159,4,0)</f>
        <v xml:space="preserve">Equity Real Estate Investment Trusts (REITs) </v>
      </c>
      <c r="H322" s="84">
        <f>VLOOKUP($D322,GICS!$A$2:$H$159,5,0)</f>
        <v>6010</v>
      </c>
      <c r="I322" s="84" t="str">
        <f>VLOOKUP($D322,GICS!$A$2:$H$159,6,0)</f>
        <v>Real Estate</v>
      </c>
      <c r="J322" s="84">
        <f>VLOOKUP($D322,GICS!$A$2:$H$159,7,0)</f>
        <v>60</v>
      </c>
      <c r="K322" s="84" t="str">
        <f>VLOOKUP($D322,GICS!$A$2:$H$159,8,0)</f>
        <v>Real Estate</v>
      </c>
    </row>
    <row r="323" spans="1:11" x14ac:dyDescent="0.3">
      <c r="A323" s="253"/>
      <c r="B323" s="254"/>
      <c r="C323" s="253"/>
      <c r="D323" s="84">
        <v>60101070</v>
      </c>
      <c r="E323" s="84" t="str">
        <f>VLOOKUP($D323,GICS!$A$2:$H$159,2,0)</f>
        <v xml:space="preserve">Retail REITs </v>
      </c>
      <c r="F323" s="84">
        <f>VLOOKUP($D323,GICS!$A$2:$H$159,3,0)</f>
        <v>601010</v>
      </c>
      <c r="G323" s="84" t="str">
        <f>VLOOKUP($D323,GICS!$A$2:$H$159,4,0)</f>
        <v xml:space="preserve">Equity Real Estate Investment Trusts (REITs) </v>
      </c>
      <c r="H323" s="84">
        <f>VLOOKUP($D323,GICS!$A$2:$H$159,5,0)</f>
        <v>6010</v>
      </c>
      <c r="I323" s="84" t="str">
        <f>VLOOKUP($D323,GICS!$A$2:$H$159,6,0)</f>
        <v>Real Estate</v>
      </c>
      <c r="J323" s="84">
        <f>VLOOKUP($D323,GICS!$A$2:$H$159,7,0)</f>
        <v>60</v>
      </c>
      <c r="K323" s="84" t="str">
        <f>VLOOKUP($D323,GICS!$A$2:$H$159,8,0)</f>
        <v>Real Estate</v>
      </c>
    </row>
    <row r="324" spans="1:11" x14ac:dyDescent="0.3">
      <c r="A324" s="253"/>
      <c r="B324" s="254"/>
      <c r="C324" s="253"/>
      <c r="D324" s="84">
        <v>60101080</v>
      </c>
      <c r="E324" s="84" t="str">
        <f>VLOOKUP($D324,GICS!$A$2:$H$159,2,0)</f>
        <v xml:space="preserve">Specialized REITs </v>
      </c>
      <c r="F324" s="84">
        <f>VLOOKUP($D324,GICS!$A$2:$H$159,3,0)</f>
        <v>601010</v>
      </c>
      <c r="G324" s="84" t="str">
        <f>VLOOKUP($D324,GICS!$A$2:$H$159,4,0)</f>
        <v xml:space="preserve">Equity Real Estate Investment Trusts (REITs) </v>
      </c>
      <c r="H324" s="84">
        <f>VLOOKUP($D324,GICS!$A$2:$H$159,5,0)</f>
        <v>6010</v>
      </c>
      <c r="I324" s="84" t="str">
        <f>VLOOKUP($D324,GICS!$A$2:$H$159,6,0)</f>
        <v>Real Estate</v>
      </c>
      <c r="J324" s="84">
        <f>VLOOKUP($D324,GICS!$A$2:$H$159,7,0)</f>
        <v>60</v>
      </c>
      <c r="K324" s="84" t="str">
        <f>VLOOKUP($D324,GICS!$A$2:$H$159,8,0)</f>
        <v>Real Estate</v>
      </c>
    </row>
    <row r="325" spans="1:11" x14ac:dyDescent="0.3">
      <c r="A325" s="84" t="s">
        <v>81</v>
      </c>
      <c r="B325" s="85">
        <v>42.11</v>
      </c>
      <c r="C325" s="84" t="s">
        <v>1238</v>
      </c>
      <c r="D325" s="84">
        <v>20103010</v>
      </c>
      <c r="E325" s="84" t="str">
        <f>VLOOKUP($D325,GICS!$A$2:$H$159,2,0)</f>
        <v xml:space="preserve">Construction &amp; Engineering </v>
      </c>
      <c r="F325" s="84">
        <f>VLOOKUP($D325,GICS!$A$2:$H$159,3,0)</f>
        <v>201030</v>
      </c>
      <c r="G325" s="84" t="str">
        <f>VLOOKUP($D325,GICS!$A$2:$H$159,4,0)</f>
        <v xml:space="preserve">Construction &amp; Engineering </v>
      </c>
      <c r="H325" s="84">
        <f>VLOOKUP($D325,GICS!$A$2:$H$159,5,0)</f>
        <v>2010</v>
      </c>
      <c r="I325" s="84" t="str">
        <f>VLOOKUP($D325,GICS!$A$2:$H$159,6,0)</f>
        <v>Capital goods</v>
      </c>
      <c r="J325" s="84">
        <f>VLOOKUP($D325,GICS!$A$2:$H$159,7,0)</f>
        <v>20</v>
      </c>
      <c r="K325" s="84" t="str">
        <f>VLOOKUP($D325,GICS!$A$2:$H$159,8,0)</f>
        <v>Industrials</v>
      </c>
    </row>
    <row r="326" spans="1:11" x14ac:dyDescent="0.3">
      <c r="A326" s="84" t="s">
        <v>81</v>
      </c>
      <c r="B326" s="85">
        <v>42.12</v>
      </c>
      <c r="C326" s="84" t="s">
        <v>1239</v>
      </c>
      <c r="D326" s="84">
        <v>20103010</v>
      </c>
      <c r="E326" s="84" t="str">
        <f>VLOOKUP($D326,GICS!$A$2:$H$159,2,0)</f>
        <v xml:space="preserve">Construction &amp; Engineering </v>
      </c>
      <c r="F326" s="84">
        <f>VLOOKUP($D326,GICS!$A$2:$H$159,3,0)</f>
        <v>201030</v>
      </c>
      <c r="G326" s="84" t="str">
        <f>VLOOKUP($D326,GICS!$A$2:$H$159,4,0)</f>
        <v xml:space="preserve">Construction &amp; Engineering </v>
      </c>
      <c r="H326" s="84">
        <f>VLOOKUP($D326,GICS!$A$2:$H$159,5,0)</f>
        <v>2010</v>
      </c>
      <c r="I326" s="84" t="str">
        <f>VLOOKUP($D326,GICS!$A$2:$H$159,6,0)</f>
        <v>Capital goods</v>
      </c>
      <c r="J326" s="84">
        <f>VLOOKUP($D326,GICS!$A$2:$H$159,7,0)</f>
        <v>20</v>
      </c>
      <c r="K326" s="84" t="str">
        <f>VLOOKUP($D326,GICS!$A$2:$H$159,8,0)</f>
        <v>Industrials</v>
      </c>
    </row>
    <row r="327" spans="1:11" x14ac:dyDescent="0.3">
      <c r="A327" s="84" t="s">
        <v>81</v>
      </c>
      <c r="B327" s="85">
        <v>42.13</v>
      </c>
      <c r="C327" s="84" t="s">
        <v>1240</v>
      </c>
      <c r="D327" s="84">
        <v>20103010</v>
      </c>
      <c r="E327" s="84" t="str">
        <f>VLOOKUP($D327,GICS!$A$2:$H$159,2,0)</f>
        <v xml:space="preserve">Construction &amp; Engineering </v>
      </c>
      <c r="F327" s="84">
        <f>VLOOKUP($D327,GICS!$A$2:$H$159,3,0)</f>
        <v>201030</v>
      </c>
      <c r="G327" s="84" t="str">
        <f>VLOOKUP($D327,GICS!$A$2:$H$159,4,0)</f>
        <v xml:space="preserve">Construction &amp; Engineering </v>
      </c>
      <c r="H327" s="84">
        <f>VLOOKUP($D327,GICS!$A$2:$H$159,5,0)</f>
        <v>2010</v>
      </c>
      <c r="I327" s="84" t="str">
        <f>VLOOKUP($D327,GICS!$A$2:$H$159,6,0)</f>
        <v>Capital goods</v>
      </c>
      <c r="J327" s="84">
        <f>VLOOKUP($D327,GICS!$A$2:$H$159,7,0)</f>
        <v>20</v>
      </c>
      <c r="K327" s="84" t="str">
        <f>VLOOKUP($D327,GICS!$A$2:$H$159,8,0)</f>
        <v>Industrials</v>
      </c>
    </row>
    <row r="328" spans="1:11" x14ac:dyDescent="0.3">
      <c r="A328" s="84" t="s">
        <v>81</v>
      </c>
      <c r="B328" s="85">
        <v>42.21</v>
      </c>
      <c r="C328" s="84" t="s">
        <v>1241</v>
      </c>
      <c r="D328" s="84">
        <v>20103010</v>
      </c>
      <c r="E328" s="84" t="str">
        <f>VLOOKUP($D328,GICS!$A$2:$H$159,2,0)</f>
        <v xml:space="preserve">Construction &amp; Engineering </v>
      </c>
      <c r="F328" s="84">
        <f>VLOOKUP($D328,GICS!$A$2:$H$159,3,0)</f>
        <v>201030</v>
      </c>
      <c r="G328" s="84" t="str">
        <f>VLOOKUP($D328,GICS!$A$2:$H$159,4,0)</f>
        <v xml:space="preserve">Construction &amp; Engineering </v>
      </c>
      <c r="H328" s="84">
        <f>VLOOKUP($D328,GICS!$A$2:$H$159,5,0)</f>
        <v>2010</v>
      </c>
      <c r="I328" s="84" t="str">
        <f>VLOOKUP($D328,GICS!$A$2:$H$159,6,0)</f>
        <v>Capital goods</v>
      </c>
      <c r="J328" s="84">
        <f>VLOOKUP($D328,GICS!$A$2:$H$159,7,0)</f>
        <v>20</v>
      </c>
      <c r="K328" s="84" t="str">
        <f>VLOOKUP($D328,GICS!$A$2:$H$159,8,0)</f>
        <v>Industrials</v>
      </c>
    </row>
    <row r="329" spans="1:11" x14ac:dyDescent="0.3">
      <c r="A329" s="84" t="s">
        <v>81</v>
      </c>
      <c r="B329" s="85">
        <v>42.22</v>
      </c>
      <c r="C329" s="84" t="s">
        <v>1242</v>
      </c>
      <c r="D329" s="84">
        <v>20103010</v>
      </c>
      <c r="E329" s="84" t="str">
        <f>VLOOKUP($D329,GICS!$A$2:$H$159,2,0)</f>
        <v xml:space="preserve">Construction &amp; Engineering </v>
      </c>
      <c r="F329" s="84">
        <f>VLOOKUP($D329,GICS!$A$2:$H$159,3,0)</f>
        <v>201030</v>
      </c>
      <c r="G329" s="84" t="str">
        <f>VLOOKUP($D329,GICS!$A$2:$H$159,4,0)</f>
        <v xml:space="preserve">Construction &amp; Engineering </v>
      </c>
      <c r="H329" s="84">
        <f>VLOOKUP($D329,GICS!$A$2:$H$159,5,0)</f>
        <v>2010</v>
      </c>
      <c r="I329" s="84" t="str">
        <f>VLOOKUP($D329,GICS!$A$2:$H$159,6,0)</f>
        <v>Capital goods</v>
      </c>
      <c r="J329" s="84">
        <f>VLOOKUP($D329,GICS!$A$2:$H$159,7,0)</f>
        <v>20</v>
      </c>
      <c r="K329" s="84" t="str">
        <f>VLOOKUP($D329,GICS!$A$2:$H$159,8,0)</f>
        <v>Industrials</v>
      </c>
    </row>
    <row r="330" spans="1:11" x14ac:dyDescent="0.3">
      <c r="A330" s="84" t="s">
        <v>81</v>
      </c>
      <c r="B330" s="85">
        <v>42.91</v>
      </c>
      <c r="C330" s="84" t="s">
        <v>1243</v>
      </c>
      <c r="D330" s="84">
        <v>20103010</v>
      </c>
      <c r="E330" s="84" t="str">
        <f>VLOOKUP($D330,GICS!$A$2:$H$159,2,0)</f>
        <v xml:space="preserve">Construction &amp; Engineering </v>
      </c>
      <c r="F330" s="84">
        <f>VLOOKUP($D330,GICS!$A$2:$H$159,3,0)</f>
        <v>201030</v>
      </c>
      <c r="G330" s="84" t="str">
        <f>VLOOKUP($D330,GICS!$A$2:$H$159,4,0)</f>
        <v xml:space="preserve">Construction &amp; Engineering </v>
      </c>
      <c r="H330" s="84">
        <f>VLOOKUP($D330,GICS!$A$2:$H$159,5,0)</f>
        <v>2010</v>
      </c>
      <c r="I330" s="84" t="str">
        <f>VLOOKUP($D330,GICS!$A$2:$H$159,6,0)</f>
        <v>Capital goods</v>
      </c>
      <c r="J330" s="84">
        <f>VLOOKUP($D330,GICS!$A$2:$H$159,7,0)</f>
        <v>20</v>
      </c>
      <c r="K330" s="84" t="str">
        <f>VLOOKUP($D330,GICS!$A$2:$H$159,8,0)</f>
        <v>Industrials</v>
      </c>
    </row>
    <row r="331" spans="1:11" x14ac:dyDescent="0.3">
      <c r="A331" s="84" t="s">
        <v>81</v>
      </c>
      <c r="B331" s="85">
        <v>42.99</v>
      </c>
      <c r="C331" s="84" t="s">
        <v>1244</v>
      </c>
      <c r="D331" s="84">
        <v>20103010</v>
      </c>
      <c r="E331" s="84" t="str">
        <f>VLOOKUP($D331,GICS!$A$2:$H$159,2,0)</f>
        <v xml:space="preserve">Construction &amp; Engineering </v>
      </c>
      <c r="F331" s="84">
        <f>VLOOKUP($D331,GICS!$A$2:$H$159,3,0)</f>
        <v>201030</v>
      </c>
      <c r="G331" s="84" t="str">
        <f>VLOOKUP($D331,GICS!$A$2:$H$159,4,0)</f>
        <v xml:space="preserve">Construction &amp; Engineering </v>
      </c>
      <c r="H331" s="84">
        <f>VLOOKUP($D331,GICS!$A$2:$H$159,5,0)</f>
        <v>2010</v>
      </c>
      <c r="I331" s="84" t="str">
        <f>VLOOKUP($D331,GICS!$A$2:$H$159,6,0)</f>
        <v>Capital goods</v>
      </c>
      <c r="J331" s="84">
        <f>VLOOKUP($D331,GICS!$A$2:$H$159,7,0)</f>
        <v>20</v>
      </c>
      <c r="K331" s="84" t="str">
        <f>VLOOKUP($D331,GICS!$A$2:$H$159,8,0)</f>
        <v>Industrials</v>
      </c>
    </row>
    <row r="332" spans="1:11" x14ac:dyDescent="0.3">
      <c r="A332" s="84" t="s">
        <v>81</v>
      </c>
      <c r="B332" s="85">
        <v>43.11</v>
      </c>
      <c r="C332" s="84" t="s">
        <v>1245</v>
      </c>
      <c r="D332" s="84">
        <v>20103010</v>
      </c>
      <c r="E332" s="84" t="str">
        <f>VLOOKUP($D332,GICS!$A$2:$H$159,2,0)</f>
        <v xml:space="preserve">Construction &amp; Engineering </v>
      </c>
      <c r="F332" s="84">
        <f>VLOOKUP($D332,GICS!$A$2:$H$159,3,0)</f>
        <v>201030</v>
      </c>
      <c r="G332" s="84" t="str">
        <f>VLOOKUP($D332,GICS!$A$2:$H$159,4,0)</f>
        <v xml:space="preserve">Construction &amp; Engineering </v>
      </c>
      <c r="H332" s="84">
        <f>VLOOKUP($D332,GICS!$A$2:$H$159,5,0)</f>
        <v>2010</v>
      </c>
      <c r="I332" s="84" t="str">
        <f>VLOOKUP($D332,GICS!$A$2:$H$159,6,0)</f>
        <v>Capital goods</v>
      </c>
      <c r="J332" s="84">
        <f>VLOOKUP($D332,GICS!$A$2:$H$159,7,0)</f>
        <v>20</v>
      </c>
      <c r="K332" s="84" t="str">
        <f>VLOOKUP($D332,GICS!$A$2:$H$159,8,0)</f>
        <v>Industrials</v>
      </c>
    </row>
    <row r="333" spans="1:11" x14ac:dyDescent="0.3">
      <c r="A333" s="84" t="s">
        <v>81</v>
      </c>
      <c r="B333" s="85">
        <v>43.12</v>
      </c>
      <c r="C333" s="84" t="s">
        <v>1246</v>
      </c>
      <c r="D333" s="84">
        <v>20103010</v>
      </c>
      <c r="E333" s="84" t="str">
        <f>VLOOKUP($D333,GICS!$A$2:$H$159,2,0)</f>
        <v xml:space="preserve">Construction &amp; Engineering </v>
      </c>
      <c r="F333" s="84">
        <f>VLOOKUP($D333,GICS!$A$2:$H$159,3,0)</f>
        <v>201030</v>
      </c>
      <c r="G333" s="84" t="str">
        <f>VLOOKUP($D333,GICS!$A$2:$H$159,4,0)</f>
        <v xml:space="preserve">Construction &amp; Engineering </v>
      </c>
      <c r="H333" s="84">
        <f>VLOOKUP($D333,GICS!$A$2:$H$159,5,0)</f>
        <v>2010</v>
      </c>
      <c r="I333" s="84" t="str">
        <f>VLOOKUP($D333,GICS!$A$2:$H$159,6,0)</f>
        <v>Capital goods</v>
      </c>
      <c r="J333" s="84">
        <f>VLOOKUP($D333,GICS!$A$2:$H$159,7,0)</f>
        <v>20</v>
      </c>
      <c r="K333" s="84" t="str">
        <f>VLOOKUP($D333,GICS!$A$2:$H$159,8,0)</f>
        <v>Industrials</v>
      </c>
    </row>
    <row r="334" spans="1:11" x14ac:dyDescent="0.3">
      <c r="A334" s="84" t="s">
        <v>81</v>
      </c>
      <c r="B334" s="85">
        <v>43.13</v>
      </c>
      <c r="C334" s="84" t="s">
        <v>1247</v>
      </c>
      <c r="D334" s="84">
        <v>20103010</v>
      </c>
      <c r="E334" s="84" t="str">
        <f>VLOOKUP($D334,GICS!$A$2:$H$159,2,0)</f>
        <v xml:space="preserve">Construction &amp; Engineering </v>
      </c>
      <c r="F334" s="84">
        <f>VLOOKUP($D334,GICS!$A$2:$H$159,3,0)</f>
        <v>201030</v>
      </c>
      <c r="G334" s="84" t="str">
        <f>VLOOKUP($D334,GICS!$A$2:$H$159,4,0)</f>
        <v xml:space="preserve">Construction &amp; Engineering </v>
      </c>
      <c r="H334" s="84">
        <f>VLOOKUP($D334,GICS!$A$2:$H$159,5,0)</f>
        <v>2010</v>
      </c>
      <c r="I334" s="84" t="str">
        <f>VLOOKUP($D334,GICS!$A$2:$H$159,6,0)</f>
        <v>Capital goods</v>
      </c>
      <c r="J334" s="84">
        <f>VLOOKUP($D334,GICS!$A$2:$H$159,7,0)</f>
        <v>20</v>
      </c>
      <c r="K334" s="84" t="str">
        <f>VLOOKUP($D334,GICS!$A$2:$H$159,8,0)</f>
        <v>Industrials</v>
      </c>
    </row>
    <row r="335" spans="1:11" x14ac:dyDescent="0.3">
      <c r="A335" s="84" t="s">
        <v>81</v>
      </c>
      <c r="B335" s="85">
        <v>43.21</v>
      </c>
      <c r="C335" s="84" t="s">
        <v>1248</v>
      </c>
      <c r="D335" s="84">
        <v>20103010</v>
      </c>
      <c r="E335" s="84" t="str">
        <f>VLOOKUP($D335,GICS!$A$2:$H$159,2,0)</f>
        <v xml:space="preserve">Construction &amp; Engineering </v>
      </c>
      <c r="F335" s="84">
        <f>VLOOKUP($D335,GICS!$A$2:$H$159,3,0)</f>
        <v>201030</v>
      </c>
      <c r="G335" s="84" t="str">
        <f>VLOOKUP($D335,GICS!$A$2:$H$159,4,0)</f>
        <v xml:space="preserve">Construction &amp; Engineering </v>
      </c>
      <c r="H335" s="84">
        <f>VLOOKUP($D335,GICS!$A$2:$H$159,5,0)</f>
        <v>2010</v>
      </c>
      <c r="I335" s="84" t="str">
        <f>VLOOKUP($D335,GICS!$A$2:$H$159,6,0)</f>
        <v>Capital goods</v>
      </c>
      <c r="J335" s="84">
        <f>VLOOKUP($D335,GICS!$A$2:$H$159,7,0)</f>
        <v>20</v>
      </c>
      <c r="K335" s="84" t="str">
        <f>VLOOKUP($D335,GICS!$A$2:$H$159,8,0)</f>
        <v>Industrials</v>
      </c>
    </row>
    <row r="336" spans="1:11" x14ac:dyDescent="0.3">
      <c r="A336" s="84" t="s">
        <v>81</v>
      </c>
      <c r="B336" s="85">
        <v>43.22</v>
      </c>
      <c r="C336" s="84" t="s">
        <v>1249</v>
      </c>
      <c r="D336" s="84">
        <v>20103010</v>
      </c>
      <c r="E336" s="84" t="str">
        <f>VLOOKUP($D336,GICS!$A$2:$H$159,2,0)</f>
        <v xml:space="preserve">Construction &amp; Engineering </v>
      </c>
      <c r="F336" s="84">
        <f>VLOOKUP($D336,GICS!$A$2:$H$159,3,0)</f>
        <v>201030</v>
      </c>
      <c r="G336" s="84" t="str">
        <f>VLOOKUP($D336,GICS!$A$2:$H$159,4,0)</f>
        <v xml:space="preserve">Construction &amp; Engineering </v>
      </c>
      <c r="H336" s="84">
        <f>VLOOKUP($D336,GICS!$A$2:$H$159,5,0)</f>
        <v>2010</v>
      </c>
      <c r="I336" s="84" t="str">
        <f>VLOOKUP($D336,GICS!$A$2:$H$159,6,0)</f>
        <v>Capital goods</v>
      </c>
      <c r="J336" s="84">
        <f>VLOOKUP($D336,GICS!$A$2:$H$159,7,0)</f>
        <v>20</v>
      </c>
      <c r="K336" s="84" t="str">
        <f>VLOOKUP($D336,GICS!$A$2:$H$159,8,0)</f>
        <v>Industrials</v>
      </c>
    </row>
    <row r="337" spans="1:11" x14ac:dyDescent="0.3">
      <c r="A337" s="84" t="s">
        <v>81</v>
      </c>
      <c r="B337" s="85">
        <v>43.29</v>
      </c>
      <c r="C337" s="84" t="s">
        <v>1250</v>
      </c>
      <c r="D337" s="84">
        <v>20103010</v>
      </c>
      <c r="E337" s="84" t="str">
        <f>VLOOKUP($D337,GICS!$A$2:$H$159,2,0)</f>
        <v xml:space="preserve">Construction &amp; Engineering </v>
      </c>
      <c r="F337" s="84">
        <f>VLOOKUP($D337,GICS!$A$2:$H$159,3,0)</f>
        <v>201030</v>
      </c>
      <c r="G337" s="84" t="str">
        <f>VLOOKUP($D337,GICS!$A$2:$H$159,4,0)</f>
        <v xml:space="preserve">Construction &amp; Engineering </v>
      </c>
      <c r="H337" s="84">
        <f>VLOOKUP($D337,GICS!$A$2:$H$159,5,0)</f>
        <v>2010</v>
      </c>
      <c r="I337" s="84" t="str">
        <f>VLOOKUP($D337,GICS!$A$2:$H$159,6,0)</f>
        <v>Capital goods</v>
      </c>
      <c r="J337" s="84">
        <f>VLOOKUP($D337,GICS!$A$2:$H$159,7,0)</f>
        <v>20</v>
      </c>
      <c r="K337" s="84" t="str">
        <f>VLOOKUP($D337,GICS!$A$2:$H$159,8,0)</f>
        <v>Industrials</v>
      </c>
    </row>
    <row r="338" spans="1:11" x14ac:dyDescent="0.3">
      <c r="A338" s="84" t="s">
        <v>81</v>
      </c>
      <c r="B338" s="85">
        <v>43.31</v>
      </c>
      <c r="C338" s="84" t="s">
        <v>1251</v>
      </c>
      <c r="D338" s="84">
        <v>20103010</v>
      </c>
      <c r="E338" s="84" t="str">
        <f>VLOOKUP($D338,GICS!$A$2:$H$159,2,0)</f>
        <v xml:space="preserve">Construction &amp; Engineering </v>
      </c>
      <c r="F338" s="84">
        <f>VLOOKUP($D338,GICS!$A$2:$H$159,3,0)</f>
        <v>201030</v>
      </c>
      <c r="G338" s="84" t="str">
        <f>VLOOKUP($D338,GICS!$A$2:$H$159,4,0)</f>
        <v xml:space="preserve">Construction &amp; Engineering </v>
      </c>
      <c r="H338" s="84">
        <f>VLOOKUP($D338,GICS!$A$2:$H$159,5,0)</f>
        <v>2010</v>
      </c>
      <c r="I338" s="84" t="str">
        <f>VLOOKUP($D338,GICS!$A$2:$H$159,6,0)</f>
        <v>Capital goods</v>
      </c>
      <c r="J338" s="84">
        <f>VLOOKUP($D338,GICS!$A$2:$H$159,7,0)</f>
        <v>20</v>
      </c>
      <c r="K338" s="84" t="str">
        <f>VLOOKUP($D338,GICS!$A$2:$H$159,8,0)</f>
        <v>Industrials</v>
      </c>
    </row>
    <row r="339" spans="1:11" x14ac:dyDescent="0.3">
      <c r="A339" s="84" t="s">
        <v>81</v>
      </c>
      <c r="B339" s="85">
        <v>43.32</v>
      </c>
      <c r="C339" s="84" t="s">
        <v>1252</v>
      </c>
      <c r="D339" s="84">
        <v>20103010</v>
      </c>
      <c r="E339" s="84" t="str">
        <f>VLOOKUP($D339,GICS!$A$2:$H$159,2,0)</f>
        <v xml:space="preserve">Construction &amp; Engineering </v>
      </c>
      <c r="F339" s="84">
        <f>VLOOKUP($D339,GICS!$A$2:$H$159,3,0)</f>
        <v>201030</v>
      </c>
      <c r="G339" s="84" t="str">
        <f>VLOOKUP($D339,GICS!$A$2:$H$159,4,0)</f>
        <v xml:space="preserve">Construction &amp; Engineering </v>
      </c>
      <c r="H339" s="84">
        <f>VLOOKUP($D339,GICS!$A$2:$H$159,5,0)</f>
        <v>2010</v>
      </c>
      <c r="I339" s="84" t="str">
        <f>VLOOKUP($D339,GICS!$A$2:$H$159,6,0)</f>
        <v>Capital goods</v>
      </c>
      <c r="J339" s="84">
        <f>VLOOKUP($D339,GICS!$A$2:$H$159,7,0)</f>
        <v>20</v>
      </c>
      <c r="K339" s="84" t="str">
        <f>VLOOKUP($D339,GICS!$A$2:$H$159,8,0)</f>
        <v>Industrials</v>
      </c>
    </row>
    <row r="340" spans="1:11" x14ac:dyDescent="0.3">
      <c r="A340" s="84" t="s">
        <v>81</v>
      </c>
      <c r="B340" s="85">
        <v>43.33</v>
      </c>
      <c r="C340" s="84" t="s">
        <v>1253</v>
      </c>
      <c r="D340" s="84">
        <v>20103010</v>
      </c>
      <c r="E340" s="84" t="str">
        <f>VLOOKUP($D340,GICS!$A$2:$H$159,2,0)</f>
        <v xml:space="preserve">Construction &amp; Engineering </v>
      </c>
      <c r="F340" s="84">
        <f>VLOOKUP($D340,GICS!$A$2:$H$159,3,0)</f>
        <v>201030</v>
      </c>
      <c r="G340" s="84" t="str">
        <f>VLOOKUP($D340,GICS!$A$2:$H$159,4,0)</f>
        <v xml:space="preserve">Construction &amp; Engineering </v>
      </c>
      <c r="H340" s="84">
        <f>VLOOKUP($D340,GICS!$A$2:$H$159,5,0)</f>
        <v>2010</v>
      </c>
      <c r="I340" s="84" t="str">
        <f>VLOOKUP($D340,GICS!$A$2:$H$159,6,0)</f>
        <v>Capital goods</v>
      </c>
      <c r="J340" s="84">
        <f>VLOOKUP($D340,GICS!$A$2:$H$159,7,0)</f>
        <v>20</v>
      </c>
      <c r="K340" s="84" t="str">
        <f>VLOOKUP($D340,GICS!$A$2:$H$159,8,0)</f>
        <v>Industrials</v>
      </c>
    </row>
    <row r="341" spans="1:11" x14ac:dyDescent="0.3">
      <c r="A341" s="84" t="s">
        <v>81</v>
      </c>
      <c r="B341" s="85">
        <v>43.34</v>
      </c>
      <c r="C341" s="84" t="s">
        <v>1254</v>
      </c>
      <c r="D341" s="84">
        <v>20103010</v>
      </c>
      <c r="E341" s="84" t="str">
        <f>VLOOKUP($D341,GICS!$A$2:$H$159,2,0)</f>
        <v xml:space="preserve">Construction &amp; Engineering </v>
      </c>
      <c r="F341" s="84">
        <f>VLOOKUP($D341,GICS!$A$2:$H$159,3,0)</f>
        <v>201030</v>
      </c>
      <c r="G341" s="84" t="str">
        <f>VLOOKUP($D341,GICS!$A$2:$H$159,4,0)</f>
        <v xml:space="preserve">Construction &amp; Engineering </v>
      </c>
      <c r="H341" s="84">
        <f>VLOOKUP($D341,GICS!$A$2:$H$159,5,0)</f>
        <v>2010</v>
      </c>
      <c r="I341" s="84" t="str">
        <f>VLOOKUP($D341,GICS!$A$2:$H$159,6,0)</f>
        <v>Capital goods</v>
      </c>
      <c r="J341" s="84">
        <f>VLOOKUP($D341,GICS!$A$2:$H$159,7,0)</f>
        <v>20</v>
      </c>
      <c r="K341" s="84" t="str">
        <f>VLOOKUP($D341,GICS!$A$2:$H$159,8,0)</f>
        <v>Industrials</v>
      </c>
    </row>
    <row r="342" spans="1:11" x14ac:dyDescent="0.3">
      <c r="A342" s="84" t="s">
        <v>81</v>
      </c>
      <c r="B342" s="85">
        <v>43.39</v>
      </c>
      <c r="C342" s="84" t="s">
        <v>1255</v>
      </c>
      <c r="D342" s="84">
        <v>20103010</v>
      </c>
      <c r="E342" s="84" t="str">
        <f>VLOOKUP($D342,GICS!$A$2:$H$159,2,0)</f>
        <v xml:space="preserve">Construction &amp; Engineering </v>
      </c>
      <c r="F342" s="84">
        <f>VLOOKUP($D342,GICS!$A$2:$H$159,3,0)</f>
        <v>201030</v>
      </c>
      <c r="G342" s="84" t="str">
        <f>VLOOKUP($D342,GICS!$A$2:$H$159,4,0)</f>
        <v xml:space="preserve">Construction &amp; Engineering </v>
      </c>
      <c r="H342" s="84">
        <f>VLOOKUP($D342,GICS!$A$2:$H$159,5,0)</f>
        <v>2010</v>
      </c>
      <c r="I342" s="84" t="str">
        <f>VLOOKUP($D342,GICS!$A$2:$H$159,6,0)</f>
        <v>Capital goods</v>
      </c>
      <c r="J342" s="84">
        <f>VLOOKUP($D342,GICS!$A$2:$H$159,7,0)</f>
        <v>20</v>
      </c>
      <c r="K342" s="84" t="str">
        <f>VLOOKUP($D342,GICS!$A$2:$H$159,8,0)</f>
        <v>Industrials</v>
      </c>
    </row>
    <row r="343" spans="1:11" x14ac:dyDescent="0.3">
      <c r="A343" s="84" t="s">
        <v>81</v>
      </c>
      <c r="B343" s="85">
        <v>43.91</v>
      </c>
      <c r="C343" s="84" t="s">
        <v>1256</v>
      </c>
      <c r="D343" s="84">
        <v>20103010</v>
      </c>
      <c r="E343" s="84" t="str">
        <f>VLOOKUP($D343,GICS!$A$2:$H$159,2,0)</f>
        <v xml:space="preserve">Construction &amp; Engineering </v>
      </c>
      <c r="F343" s="84">
        <f>VLOOKUP($D343,GICS!$A$2:$H$159,3,0)</f>
        <v>201030</v>
      </c>
      <c r="G343" s="84" t="str">
        <f>VLOOKUP($D343,GICS!$A$2:$H$159,4,0)</f>
        <v xml:space="preserve">Construction &amp; Engineering </v>
      </c>
      <c r="H343" s="84">
        <f>VLOOKUP($D343,GICS!$A$2:$H$159,5,0)</f>
        <v>2010</v>
      </c>
      <c r="I343" s="84" t="str">
        <f>VLOOKUP($D343,GICS!$A$2:$H$159,6,0)</f>
        <v>Capital goods</v>
      </c>
      <c r="J343" s="84">
        <f>VLOOKUP($D343,GICS!$A$2:$H$159,7,0)</f>
        <v>20</v>
      </c>
      <c r="K343" s="84" t="str">
        <f>VLOOKUP($D343,GICS!$A$2:$H$159,8,0)</f>
        <v>Industrials</v>
      </c>
    </row>
    <row r="344" spans="1:11" x14ac:dyDescent="0.3">
      <c r="A344" s="84" t="s">
        <v>81</v>
      </c>
      <c r="B344" s="85">
        <v>43.99</v>
      </c>
      <c r="C344" s="84" t="s">
        <v>1257</v>
      </c>
      <c r="D344" s="84">
        <v>20103010</v>
      </c>
      <c r="E344" s="84" t="str">
        <f>VLOOKUP($D344,GICS!$A$2:$H$159,2,0)</f>
        <v xml:space="preserve">Construction &amp; Engineering </v>
      </c>
      <c r="F344" s="84">
        <f>VLOOKUP($D344,GICS!$A$2:$H$159,3,0)</f>
        <v>201030</v>
      </c>
      <c r="G344" s="84" t="str">
        <f>VLOOKUP($D344,GICS!$A$2:$H$159,4,0)</f>
        <v xml:space="preserve">Construction &amp; Engineering </v>
      </c>
      <c r="H344" s="84">
        <f>VLOOKUP($D344,GICS!$A$2:$H$159,5,0)</f>
        <v>2010</v>
      </c>
      <c r="I344" s="84" t="str">
        <f>VLOOKUP($D344,GICS!$A$2:$H$159,6,0)</f>
        <v>Capital goods</v>
      </c>
      <c r="J344" s="84">
        <f>VLOOKUP($D344,GICS!$A$2:$H$159,7,0)</f>
        <v>20</v>
      </c>
      <c r="K344" s="84" t="str">
        <f>VLOOKUP($D344,GICS!$A$2:$H$159,8,0)</f>
        <v>Industrials</v>
      </c>
    </row>
    <row r="345" spans="1:11" x14ac:dyDescent="0.3">
      <c r="A345" s="84" t="s">
        <v>1576</v>
      </c>
      <c r="B345" s="85">
        <v>45.11</v>
      </c>
      <c r="C345" s="84" t="s">
        <v>1258</v>
      </c>
      <c r="D345" s="84">
        <v>25504050</v>
      </c>
      <c r="E345" s="84" t="str">
        <f>VLOOKUP($D345,GICS!$A$2:$H$159,2,0)</f>
        <v xml:space="preserve">Automotive Retail </v>
      </c>
      <c r="F345" s="84">
        <f>VLOOKUP($D345,GICS!$A$2:$H$159,3,0)</f>
        <v>255040</v>
      </c>
      <c r="G345" s="84" t="str">
        <f>VLOOKUP($D345,GICS!$A$2:$H$159,4,0)</f>
        <v xml:space="preserve">Specialty Retail </v>
      </c>
      <c r="H345" s="84">
        <f>VLOOKUP($D345,GICS!$A$2:$H$159,5,0)</f>
        <v>2550</v>
      </c>
      <c r="I345" s="84" t="str">
        <f>VLOOKUP($D345,GICS!$A$2:$H$159,6,0)</f>
        <v>Retailing</v>
      </c>
      <c r="J345" s="84">
        <f>VLOOKUP($D345,GICS!$A$2:$H$159,7,0)</f>
        <v>25</v>
      </c>
      <c r="K345" s="84" t="str">
        <f>VLOOKUP($D345,GICS!$A$2:$H$159,8,0)</f>
        <v>Consumer Discretionary</v>
      </c>
    </row>
    <row r="346" spans="1:11" x14ac:dyDescent="0.3">
      <c r="A346" s="84" t="s">
        <v>1576</v>
      </c>
      <c r="B346" s="85">
        <v>45.19</v>
      </c>
      <c r="C346" s="84" t="s">
        <v>1259</v>
      </c>
      <c r="D346" s="84">
        <v>25504050</v>
      </c>
      <c r="E346" s="84" t="str">
        <f>VLOOKUP($D346,GICS!$A$2:$H$159,2,0)</f>
        <v xml:space="preserve">Automotive Retail </v>
      </c>
      <c r="F346" s="84">
        <f>VLOOKUP($D346,GICS!$A$2:$H$159,3,0)</f>
        <v>255040</v>
      </c>
      <c r="G346" s="84" t="str">
        <f>VLOOKUP($D346,GICS!$A$2:$H$159,4,0)</f>
        <v xml:space="preserve">Specialty Retail </v>
      </c>
      <c r="H346" s="84">
        <f>VLOOKUP($D346,GICS!$A$2:$H$159,5,0)</f>
        <v>2550</v>
      </c>
      <c r="I346" s="84" t="str">
        <f>VLOOKUP($D346,GICS!$A$2:$H$159,6,0)</f>
        <v>Retailing</v>
      </c>
      <c r="J346" s="84">
        <f>VLOOKUP($D346,GICS!$A$2:$H$159,7,0)</f>
        <v>25</v>
      </c>
      <c r="K346" s="84" t="str">
        <f>VLOOKUP($D346,GICS!$A$2:$H$159,8,0)</f>
        <v>Consumer Discretionary</v>
      </c>
    </row>
    <row r="347" spans="1:11" x14ac:dyDescent="0.3">
      <c r="A347" s="84" t="s">
        <v>1576</v>
      </c>
      <c r="B347" s="85">
        <v>45.2</v>
      </c>
      <c r="C347" s="84" t="s">
        <v>1260</v>
      </c>
      <c r="D347" s="84">
        <v>20201070</v>
      </c>
      <c r="E347" s="84" t="str">
        <f>VLOOKUP($D347,GICS!$A$2:$H$159,2,0)</f>
        <v xml:space="preserve">Diversified Support Services </v>
      </c>
      <c r="F347" s="84">
        <f>VLOOKUP($D347,GICS!$A$2:$H$159,3,0)</f>
        <v>202010</v>
      </c>
      <c r="G347" s="84" t="str">
        <f>VLOOKUP($D347,GICS!$A$2:$H$159,4,0)</f>
        <v xml:space="preserve">Commercial Services &amp; Supplies </v>
      </c>
      <c r="H347" s="84">
        <f>VLOOKUP($D347,GICS!$A$2:$H$159,5,0)</f>
        <v>2020</v>
      </c>
      <c r="I347" s="84" t="str">
        <f>VLOOKUP($D347,GICS!$A$2:$H$159,6,0)</f>
        <v>Commercial &amp; Professional Services</v>
      </c>
      <c r="J347" s="84">
        <f>VLOOKUP($D347,GICS!$A$2:$H$159,7,0)</f>
        <v>20</v>
      </c>
      <c r="K347" s="84" t="str">
        <f>VLOOKUP($D347,GICS!$A$2:$H$159,8,0)</f>
        <v>Industrials</v>
      </c>
    </row>
    <row r="348" spans="1:11" x14ac:dyDescent="0.3">
      <c r="A348" s="84" t="s">
        <v>1576</v>
      </c>
      <c r="B348" s="85">
        <v>45.31</v>
      </c>
      <c r="C348" s="84" t="s">
        <v>1261</v>
      </c>
      <c r="D348" s="84">
        <v>25501010</v>
      </c>
      <c r="E348" s="84" t="str">
        <f>VLOOKUP($D348,GICS!$A$2:$H$159,2,0)</f>
        <v>Distributors</v>
      </c>
      <c r="F348" s="84">
        <f>VLOOKUP($D348,GICS!$A$2:$H$159,3,0)</f>
        <v>255010</v>
      </c>
      <c r="G348" s="84" t="str">
        <f>VLOOKUP($D348,GICS!$A$2:$H$159,4,0)</f>
        <v xml:space="preserve">Distributors </v>
      </c>
      <c r="H348" s="84">
        <f>VLOOKUP($D348,GICS!$A$2:$H$159,5,0)</f>
        <v>2550</v>
      </c>
      <c r="I348" s="84" t="str">
        <f>VLOOKUP($D348,GICS!$A$2:$H$159,6,0)</f>
        <v>Retailing</v>
      </c>
      <c r="J348" s="84">
        <f>VLOOKUP($D348,GICS!$A$2:$H$159,7,0)</f>
        <v>25</v>
      </c>
      <c r="K348" s="84" t="str">
        <f>VLOOKUP($D348,GICS!$A$2:$H$159,8,0)</f>
        <v>Consumer Discretionary</v>
      </c>
    </row>
    <row r="349" spans="1:11" x14ac:dyDescent="0.3">
      <c r="A349" s="84" t="s">
        <v>1576</v>
      </c>
      <c r="B349" s="85">
        <v>45.32</v>
      </c>
      <c r="C349" s="84" t="s">
        <v>1263</v>
      </c>
      <c r="D349" s="84">
        <v>25504050</v>
      </c>
      <c r="E349" s="84" t="str">
        <f>VLOOKUP($D349,GICS!$A$2:$H$159,2,0)</f>
        <v xml:space="preserve">Automotive Retail </v>
      </c>
      <c r="F349" s="84">
        <f>VLOOKUP($D349,GICS!$A$2:$H$159,3,0)</f>
        <v>255040</v>
      </c>
      <c r="G349" s="84" t="str">
        <f>VLOOKUP($D349,GICS!$A$2:$H$159,4,0)</f>
        <v xml:space="preserve">Specialty Retail </v>
      </c>
      <c r="H349" s="84">
        <f>VLOOKUP($D349,GICS!$A$2:$H$159,5,0)</f>
        <v>2550</v>
      </c>
      <c r="I349" s="84" t="str">
        <f>VLOOKUP($D349,GICS!$A$2:$H$159,6,0)</f>
        <v>Retailing</v>
      </c>
      <c r="J349" s="84">
        <f>VLOOKUP($D349,GICS!$A$2:$H$159,7,0)</f>
        <v>25</v>
      </c>
      <c r="K349" s="84" t="str">
        <f>VLOOKUP($D349,GICS!$A$2:$H$159,8,0)</f>
        <v>Consumer Discretionary</v>
      </c>
    </row>
    <row r="350" spans="1:11" x14ac:dyDescent="0.3">
      <c r="A350" s="84" t="s">
        <v>1576</v>
      </c>
      <c r="B350" s="85">
        <v>45.4</v>
      </c>
      <c r="C350" s="84" t="s">
        <v>1264</v>
      </c>
      <c r="D350" s="84">
        <v>25504050</v>
      </c>
      <c r="E350" s="84" t="str">
        <f>VLOOKUP($D350,GICS!$A$2:$H$159,2,0)</f>
        <v xml:space="preserve">Automotive Retail </v>
      </c>
      <c r="F350" s="84">
        <f>VLOOKUP($D350,GICS!$A$2:$H$159,3,0)</f>
        <v>255040</v>
      </c>
      <c r="G350" s="84" t="str">
        <f>VLOOKUP($D350,GICS!$A$2:$H$159,4,0)</f>
        <v xml:space="preserve">Specialty Retail </v>
      </c>
      <c r="H350" s="84">
        <f>VLOOKUP($D350,GICS!$A$2:$H$159,5,0)</f>
        <v>2550</v>
      </c>
      <c r="I350" s="84" t="str">
        <f>VLOOKUP($D350,GICS!$A$2:$H$159,6,0)</f>
        <v>Retailing</v>
      </c>
      <c r="J350" s="84">
        <f>VLOOKUP($D350,GICS!$A$2:$H$159,7,0)</f>
        <v>25</v>
      </c>
      <c r="K350" s="84" t="str">
        <f>VLOOKUP($D350,GICS!$A$2:$H$159,8,0)</f>
        <v>Consumer Discretionary</v>
      </c>
    </row>
    <row r="351" spans="1:11" x14ac:dyDescent="0.3">
      <c r="A351" s="84" t="s">
        <v>1576</v>
      </c>
      <c r="B351" s="85">
        <v>46.11</v>
      </c>
      <c r="C351" s="84" t="s">
        <v>1561</v>
      </c>
      <c r="D351" s="84">
        <v>30202010</v>
      </c>
      <c r="E351" s="84" t="str">
        <f>VLOOKUP($D351,GICS!$A$2:$H$159,2,0)</f>
        <v xml:space="preserve">Agricultural Products </v>
      </c>
      <c r="F351" s="84">
        <f>VLOOKUP($D351,GICS!$A$2:$H$159,3,0)</f>
        <v>302020</v>
      </c>
      <c r="G351" s="84" t="str">
        <f>VLOOKUP($D351,GICS!$A$2:$H$159,4,0)</f>
        <v xml:space="preserve">Food Products </v>
      </c>
      <c r="H351" s="84">
        <f>VLOOKUP($D351,GICS!$A$2:$H$159,5,0)</f>
        <v>3020</v>
      </c>
      <c r="I351" s="84" t="str">
        <f>VLOOKUP($D351,GICS!$A$2:$H$159,6,0)</f>
        <v>Food, Beverage &amp; Tobacco</v>
      </c>
      <c r="J351" s="84">
        <f>VLOOKUP($D351,GICS!$A$2:$H$159,7,0)</f>
        <v>30</v>
      </c>
      <c r="K351" s="84" t="str">
        <f>VLOOKUP($D351,GICS!$A$2:$H$159,8,0)</f>
        <v>Consumer Staples</v>
      </c>
    </row>
    <row r="352" spans="1:11" x14ac:dyDescent="0.3">
      <c r="A352" s="84" t="s">
        <v>1576</v>
      </c>
      <c r="B352" s="85">
        <v>46.12</v>
      </c>
      <c r="C352" s="84" t="s">
        <v>1265</v>
      </c>
      <c r="D352" s="84">
        <v>20107010</v>
      </c>
      <c r="E352" s="84" t="str">
        <f>VLOOKUP($D352,GICS!$A$2:$H$159,2,0)</f>
        <v xml:space="preserve">Trading Companies &amp; Distributors </v>
      </c>
      <c r="F352" s="84">
        <f>VLOOKUP($D352,GICS!$A$2:$H$159,3,0)</f>
        <v>201070</v>
      </c>
      <c r="G352" s="84" t="str">
        <f>VLOOKUP($D352,GICS!$A$2:$H$159,4,0)</f>
        <v xml:space="preserve">Trading Companies &amp; Distributors  </v>
      </c>
      <c r="H352" s="84">
        <f>VLOOKUP($D352,GICS!$A$2:$H$159,5,0)</f>
        <v>2010</v>
      </c>
      <c r="I352" s="84" t="str">
        <f>VLOOKUP($D352,GICS!$A$2:$H$159,6,0)</f>
        <v>Capital goods</v>
      </c>
      <c r="J352" s="84">
        <f>VLOOKUP($D352,GICS!$A$2:$H$159,7,0)</f>
        <v>20</v>
      </c>
      <c r="K352" s="84" t="str">
        <f>VLOOKUP($D352,GICS!$A$2:$H$159,8,0)</f>
        <v>Industrials</v>
      </c>
    </row>
    <row r="353" spans="1:11" x14ac:dyDescent="0.3">
      <c r="A353" s="84" t="s">
        <v>1576</v>
      </c>
      <c r="B353" s="85">
        <v>46.13</v>
      </c>
      <c r="C353" s="84" t="s">
        <v>1266</v>
      </c>
      <c r="D353" s="84">
        <v>20107010</v>
      </c>
      <c r="E353" s="84" t="str">
        <f>VLOOKUP($D353,GICS!$A$2:$H$159,2,0)</f>
        <v xml:space="preserve">Trading Companies &amp; Distributors </v>
      </c>
      <c r="F353" s="84">
        <f>VLOOKUP($D353,GICS!$A$2:$H$159,3,0)</f>
        <v>201070</v>
      </c>
      <c r="G353" s="84" t="str">
        <f>VLOOKUP($D353,GICS!$A$2:$H$159,4,0)</f>
        <v xml:space="preserve">Trading Companies &amp; Distributors  </v>
      </c>
      <c r="H353" s="84">
        <f>VLOOKUP($D353,GICS!$A$2:$H$159,5,0)</f>
        <v>2010</v>
      </c>
      <c r="I353" s="84" t="str">
        <f>VLOOKUP($D353,GICS!$A$2:$H$159,6,0)</f>
        <v>Capital goods</v>
      </c>
      <c r="J353" s="84">
        <f>VLOOKUP($D353,GICS!$A$2:$H$159,7,0)</f>
        <v>20</v>
      </c>
      <c r="K353" s="84" t="str">
        <f>VLOOKUP($D353,GICS!$A$2:$H$159,8,0)</f>
        <v>Industrials</v>
      </c>
    </row>
    <row r="354" spans="1:11" x14ac:dyDescent="0.3">
      <c r="A354" s="84" t="s">
        <v>1576</v>
      </c>
      <c r="B354" s="85">
        <v>46.14</v>
      </c>
      <c r="C354" s="84" t="s">
        <v>1267</v>
      </c>
      <c r="D354" s="84">
        <v>20107010</v>
      </c>
      <c r="E354" s="84" t="str">
        <f>VLOOKUP($D354,GICS!$A$2:$H$159,2,0)</f>
        <v xml:space="preserve">Trading Companies &amp; Distributors </v>
      </c>
      <c r="F354" s="84">
        <f>VLOOKUP($D354,GICS!$A$2:$H$159,3,0)</f>
        <v>201070</v>
      </c>
      <c r="G354" s="84" t="str">
        <f>VLOOKUP($D354,GICS!$A$2:$H$159,4,0)</f>
        <v xml:space="preserve">Trading Companies &amp; Distributors  </v>
      </c>
      <c r="H354" s="84">
        <f>VLOOKUP($D354,GICS!$A$2:$H$159,5,0)</f>
        <v>2010</v>
      </c>
      <c r="I354" s="84" t="str">
        <f>VLOOKUP($D354,GICS!$A$2:$H$159,6,0)</f>
        <v>Capital goods</v>
      </c>
      <c r="J354" s="84">
        <f>VLOOKUP($D354,GICS!$A$2:$H$159,7,0)</f>
        <v>20</v>
      </c>
      <c r="K354" s="84" t="str">
        <f>VLOOKUP($D354,GICS!$A$2:$H$159,8,0)</f>
        <v>Industrials</v>
      </c>
    </row>
    <row r="355" spans="1:11" x14ac:dyDescent="0.3">
      <c r="A355" s="84" t="s">
        <v>1576</v>
      </c>
      <c r="B355" s="85">
        <v>46.15</v>
      </c>
      <c r="C355" s="84" t="s">
        <v>1268</v>
      </c>
      <c r="D355" s="84">
        <v>25501010</v>
      </c>
      <c r="E355" s="84" t="str">
        <f>VLOOKUP($D355,GICS!$A$2:$H$159,2,0)</f>
        <v>Distributors</v>
      </c>
      <c r="F355" s="84">
        <f>VLOOKUP($D355,GICS!$A$2:$H$159,3,0)</f>
        <v>255010</v>
      </c>
      <c r="G355" s="84" t="str">
        <f>VLOOKUP($D355,GICS!$A$2:$H$159,4,0)</f>
        <v xml:space="preserve">Distributors </v>
      </c>
      <c r="H355" s="84">
        <f>VLOOKUP($D355,GICS!$A$2:$H$159,5,0)</f>
        <v>2550</v>
      </c>
      <c r="I355" s="84" t="str">
        <f>VLOOKUP($D355,GICS!$A$2:$H$159,6,0)</f>
        <v>Retailing</v>
      </c>
      <c r="J355" s="84">
        <f>VLOOKUP($D355,GICS!$A$2:$H$159,7,0)</f>
        <v>25</v>
      </c>
      <c r="K355" s="84" t="str">
        <f>VLOOKUP($D355,GICS!$A$2:$H$159,8,0)</f>
        <v>Consumer Discretionary</v>
      </c>
    </row>
    <row r="356" spans="1:11" x14ac:dyDescent="0.3">
      <c r="A356" s="84" t="s">
        <v>1576</v>
      </c>
      <c r="B356" s="85">
        <v>46.16</v>
      </c>
      <c r="C356" s="84" t="s">
        <v>1269</v>
      </c>
      <c r="D356" s="84">
        <v>25501010</v>
      </c>
      <c r="E356" s="84" t="str">
        <f>VLOOKUP($D356,GICS!$A$2:$H$159,2,0)</f>
        <v>Distributors</v>
      </c>
      <c r="F356" s="84">
        <f>VLOOKUP($D356,GICS!$A$2:$H$159,3,0)</f>
        <v>255010</v>
      </c>
      <c r="G356" s="84" t="str">
        <f>VLOOKUP($D356,GICS!$A$2:$H$159,4,0)</f>
        <v xml:space="preserve">Distributors </v>
      </c>
      <c r="H356" s="84">
        <f>VLOOKUP($D356,GICS!$A$2:$H$159,5,0)</f>
        <v>2550</v>
      </c>
      <c r="I356" s="84" t="str">
        <f>VLOOKUP($D356,GICS!$A$2:$H$159,6,0)</f>
        <v>Retailing</v>
      </c>
      <c r="J356" s="84">
        <f>VLOOKUP($D356,GICS!$A$2:$H$159,7,0)</f>
        <v>25</v>
      </c>
      <c r="K356" s="84" t="str">
        <f>VLOOKUP($D356,GICS!$A$2:$H$159,8,0)</f>
        <v>Consumer Discretionary</v>
      </c>
    </row>
    <row r="357" spans="1:11" x14ac:dyDescent="0.3">
      <c r="A357" s="84" t="s">
        <v>1576</v>
      </c>
      <c r="B357" s="85">
        <v>46.17</v>
      </c>
      <c r="C357" s="84" t="s">
        <v>1270</v>
      </c>
      <c r="D357" s="84">
        <v>30101020</v>
      </c>
      <c r="E357" s="84" t="str">
        <f>VLOOKUP($D357,GICS!$A$2:$H$159,2,0)</f>
        <v xml:space="preserve">Food Distributors </v>
      </c>
      <c r="F357" s="84">
        <f>VLOOKUP($D357,GICS!$A$2:$H$159,3,0)</f>
        <v>301010</v>
      </c>
      <c r="G357" s="84" t="str">
        <f>VLOOKUP($D357,GICS!$A$2:$H$159,4,0)</f>
        <v xml:space="preserve">Food &amp; Staples Retailing </v>
      </c>
      <c r="H357" s="84">
        <f>VLOOKUP($D357,GICS!$A$2:$H$159,5,0)</f>
        <v>3010</v>
      </c>
      <c r="I357" s="84" t="str">
        <f>VLOOKUP($D357,GICS!$A$2:$H$159,6,0)</f>
        <v>Food &amp; Staples Retailing</v>
      </c>
      <c r="J357" s="84">
        <f>VLOOKUP($D357,GICS!$A$2:$H$159,7,0)</f>
        <v>30</v>
      </c>
      <c r="K357" s="84" t="str">
        <f>VLOOKUP($D357,GICS!$A$2:$H$159,8,0)</f>
        <v>Consumer Staples</v>
      </c>
    </row>
    <row r="358" spans="1:11" x14ac:dyDescent="0.3">
      <c r="A358" s="84" t="s">
        <v>1576</v>
      </c>
      <c r="B358" s="85">
        <v>46.18</v>
      </c>
      <c r="C358" s="84" t="s">
        <v>1271</v>
      </c>
      <c r="D358" s="84">
        <v>20107010</v>
      </c>
      <c r="E358" s="84" t="str">
        <f>VLOOKUP($D358,GICS!$A$2:$H$159,2,0)</f>
        <v xml:space="preserve">Trading Companies &amp; Distributors </v>
      </c>
      <c r="F358" s="84">
        <f>VLOOKUP($D358,GICS!$A$2:$H$159,3,0)</f>
        <v>201070</v>
      </c>
      <c r="G358" s="84" t="str">
        <f>VLOOKUP($D358,GICS!$A$2:$H$159,4,0)</f>
        <v xml:space="preserve">Trading Companies &amp; Distributors  </v>
      </c>
      <c r="H358" s="84">
        <f>VLOOKUP($D358,GICS!$A$2:$H$159,5,0)</f>
        <v>2010</v>
      </c>
      <c r="I358" s="84" t="str">
        <f>VLOOKUP($D358,GICS!$A$2:$H$159,6,0)</f>
        <v>Capital goods</v>
      </c>
      <c r="J358" s="84">
        <f>VLOOKUP($D358,GICS!$A$2:$H$159,7,0)</f>
        <v>20</v>
      </c>
      <c r="K358" s="84" t="str">
        <f>VLOOKUP($D358,GICS!$A$2:$H$159,8,0)</f>
        <v>Industrials</v>
      </c>
    </row>
    <row r="359" spans="1:11" x14ac:dyDescent="0.3">
      <c r="A359" s="84" t="s">
        <v>1576</v>
      </c>
      <c r="B359" s="85">
        <v>46.19</v>
      </c>
      <c r="C359" s="84" t="s">
        <v>1272</v>
      </c>
      <c r="D359" s="84">
        <v>20107010</v>
      </c>
      <c r="E359" s="84" t="str">
        <f>VLOOKUP($D359,GICS!$A$2:$H$159,2,0)</f>
        <v xml:space="preserve">Trading Companies &amp; Distributors </v>
      </c>
      <c r="F359" s="84">
        <f>VLOOKUP($D359,GICS!$A$2:$H$159,3,0)</f>
        <v>201070</v>
      </c>
      <c r="G359" s="84" t="str">
        <f>VLOOKUP($D359,GICS!$A$2:$H$159,4,0)</f>
        <v xml:space="preserve">Trading Companies &amp; Distributors  </v>
      </c>
      <c r="H359" s="84">
        <f>VLOOKUP($D359,GICS!$A$2:$H$159,5,0)</f>
        <v>2010</v>
      </c>
      <c r="I359" s="84" t="str">
        <f>VLOOKUP($D359,GICS!$A$2:$H$159,6,0)</f>
        <v>Capital goods</v>
      </c>
      <c r="J359" s="84">
        <f>VLOOKUP($D359,GICS!$A$2:$H$159,7,0)</f>
        <v>20</v>
      </c>
      <c r="K359" s="84" t="str">
        <f>VLOOKUP($D359,GICS!$A$2:$H$159,8,0)</f>
        <v>Industrials</v>
      </c>
    </row>
    <row r="360" spans="1:11" x14ac:dyDescent="0.3">
      <c r="A360" s="84" t="s">
        <v>1576</v>
      </c>
      <c r="B360" s="85">
        <v>46.21</v>
      </c>
      <c r="C360" s="84" t="s">
        <v>1273</v>
      </c>
      <c r="D360" s="84">
        <v>30101020</v>
      </c>
      <c r="E360" s="84" t="str">
        <f>VLOOKUP($D360,GICS!$A$2:$H$159,2,0)</f>
        <v xml:space="preserve">Food Distributors </v>
      </c>
      <c r="F360" s="84">
        <f>VLOOKUP($D360,GICS!$A$2:$H$159,3,0)</f>
        <v>301010</v>
      </c>
      <c r="G360" s="84" t="str">
        <f>VLOOKUP($D360,GICS!$A$2:$H$159,4,0)</f>
        <v xml:space="preserve">Food &amp; Staples Retailing </v>
      </c>
      <c r="H360" s="84">
        <f>VLOOKUP($D360,GICS!$A$2:$H$159,5,0)</f>
        <v>3010</v>
      </c>
      <c r="I360" s="84" t="str">
        <f>VLOOKUP($D360,GICS!$A$2:$H$159,6,0)</f>
        <v>Food &amp; Staples Retailing</v>
      </c>
      <c r="J360" s="84">
        <f>VLOOKUP($D360,GICS!$A$2:$H$159,7,0)</f>
        <v>30</v>
      </c>
      <c r="K360" s="84" t="str">
        <f>VLOOKUP($D360,GICS!$A$2:$H$159,8,0)</f>
        <v>Consumer Staples</v>
      </c>
    </row>
    <row r="361" spans="1:11" x14ac:dyDescent="0.3">
      <c r="A361" s="84" t="s">
        <v>1576</v>
      </c>
      <c r="B361" s="85">
        <v>46.22</v>
      </c>
      <c r="C361" s="84" t="s">
        <v>1274</v>
      </c>
      <c r="D361" s="84">
        <v>25501010</v>
      </c>
      <c r="E361" s="84" t="str">
        <f>VLOOKUP($D361,GICS!$A$2:$H$159,2,0)</f>
        <v>Distributors</v>
      </c>
      <c r="F361" s="84">
        <f>VLOOKUP($D361,GICS!$A$2:$H$159,3,0)</f>
        <v>255010</v>
      </c>
      <c r="G361" s="84" t="str">
        <f>VLOOKUP($D361,GICS!$A$2:$H$159,4,0)</f>
        <v xml:space="preserve">Distributors </v>
      </c>
      <c r="H361" s="84">
        <f>VLOOKUP($D361,GICS!$A$2:$H$159,5,0)</f>
        <v>2550</v>
      </c>
      <c r="I361" s="84" t="str">
        <f>VLOOKUP($D361,GICS!$A$2:$H$159,6,0)</f>
        <v>Retailing</v>
      </c>
      <c r="J361" s="84">
        <f>VLOOKUP($D361,GICS!$A$2:$H$159,7,0)</f>
        <v>25</v>
      </c>
      <c r="K361" s="84" t="str">
        <f>VLOOKUP($D361,GICS!$A$2:$H$159,8,0)</f>
        <v>Consumer Discretionary</v>
      </c>
    </row>
    <row r="362" spans="1:11" x14ac:dyDescent="0.3">
      <c r="A362" s="84" t="s">
        <v>1576</v>
      </c>
      <c r="B362" s="85">
        <v>46.23</v>
      </c>
      <c r="C362" s="84" t="s">
        <v>1275</v>
      </c>
      <c r="D362" s="84">
        <v>30202010</v>
      </c>
      <c r="E362" s="84" t="str">
        <f>VLOOKUP($D362,GICS!$A$2:$H$159,2,0)</f>
        <v xml:space="preserve">Agricultural Products </v>
      </c>
      <c r="F362" s="84">
        <f>VLOOKUP($D362,GICS!$A$2:$H$159,3,0)</f>
        <v>302020</v>
      </c>
      <c r="G362" s="84" t="str">
        <f>VLOOKUP($D362,GICS!$A$2:$H$159,4,0)</f>
        <v xml:space="preserve">Food Products </v>
      </c>
      <c r="H362" s="84">
        <f>VLOOKUP($D362,GICS!$A$2:$H$159,5,0)</f>
        <v>3020</v>
      </c>
      <c r="I362" s="84" t="str">
        <f>VLOOKUP($D362,GICS!$A$2:$H$159,6,0)</f>
        <v>Food, Beverage &amp; Tobacco</v>
      </c>
      <c r="J362" s="84">
        <f>VLOOKUP($D362,GICS!$A$2:$H$159,7,0)</f>
        <v>30</v>
      </c>
      <c r="K362" s="84" t="str">
        <f>VLOOKUP($D362,GICS!$A$2:$H$159,8,0)</f>
        <v>Consumer Staples</v>
      </c>
    </row>
    <row r="363" spans="1:11" x14ac:dyDescent="0.3">
      <c r="A363" s="84" t="s">
        <v>1576</v>
      </c>
      <c r="B363" s="85">
        <v>46.24</v>
      </c>
      <c r="C363" s="84" t="s">
        <v>1276</v>
      </c>
      <c r="D363" s="84">
        <v>25501010</v>
      </c>
      <c r="E363" s="84" t="str">
        <f>VLOOKUP($D363,GICS!$A$2:$H$159,2,0)</f>
        <v>Distributors</v>
      </c>
      <c r="F363" s="84">
        <f>VLOOKUP($D363,GICS!$A$2:$H$159,3,0)</f>
        <v>255010</v>
      </c>
      <c r="G363" s="84" t="str">
        <f>VLOOKUP($D363,GICS!$A$2:$H$159,4,0)</f>
        <v xml:space="preserve">Distributors </v>
      </c>
      <c r="H363" s="84">
        <f>VLOOKUP($D363,GICS!$A$2:$H$159,5,0)</f>
        <v>2550</v>
      </c>
      <c r="I363" s="84" t="str">
        <f>VLOOKUP($D363,GICS!$A$2:$H$159,6,0)</f>
        <v>Retailing</v>
      </c>
      <c r="J363" s="84">
        <f>VLOOKUP($D363,GICS!$A$2:$H$159,7,0)</f>
        <v>25</v>
      </c>
      <c r="K363" s="84" t="str">
        <f>VLOOKUP($D363,GICS!$A$2:$H$159,8,0)</f>
        <v>Consumer Discretionary</v>
      </c>
    </row>
    <row r="364" spans="1:11" x14ac:dyDescent="0.3">
      <c r="A364" s="84" t="s">
        <v>1576</v>
      </c>
      <c r="B364" s="85">
        <v>46.31</v>
      </c>
      <c r="C364" s="84" t="s">
        <v>1277</v>
      </c>
      <c r="D364" s="84">
        <v>30101020</v>
      </c>
      <c r="E364" s="84" t="str">
        <f>VLOOKUP($D364,GICS!$A$2:$H$159,2,0)</f>
        <v xml:space="preserve">Food Distributors </v>
      </c>
      <c r="F364" s="84">
        <f>VLOOKUP($D364,GICS!$A$2:$H$159,3,0)</f>
        <v>301010</v>
      </c>
      <c r="G364" s="84" t="str">
        <f>VLOOKUP($D364,GICS!$A$2:$H$159,4,0)</f>
        <v xml:space="preserve">Food &amp; Staples Retailing </v>
      </c>
      <c r="H364" s="84">
        <f>VLOOKUP($D364,GICS!$A$2:$H$159,5,0)</f>
        <v>3010</v>
      </c>
      <c r="I364" s="84" t="str">
        <f>VLOOKUP($D364,GICS!$A$2:$H$159,6,0)</f>
        <v>Food &amp; Staples Retailing</v>
      </c>
      <c r="J364" s="84">
        <f>VLOOKUP($D364,GICS!$A$2:$H$159,7,0)</f>
        <v>30</v>
      </c>
      <c r="K364" s="84" t="str">
        <f>VLOOKUP($D364,GICS!$A$2:$H$159,8,0)</f>
        <v>Consumer Staples</v>
      </c>
    </row>
    <row r="365" spans="1:11" x14ac:dyDescent="0.3">
      <c r="A365" s="84" t="s">
        <v>1576</v>
      </c>
      <c r="B365" s="85">
        <v>46.32</v>
      </c>
      <c r="C365" s="84" t="s">
        <v>1278</v>
      </c>
      <c r="D365" s="84">
        <v>30101020</v>
      </c>
      <c r="E365" s="84" t="str">
        <f>VLOOKUP($D365,GICS!$A$2:$H$159,2,0)</f>
        <v xml:space="preserve">Food Distributors </v>
      </c>
      <c r="F365" s="84">
        <f>VLOOKUP($D365,GICS!$A$2:$H$159,3,0)</f>
        <v>301010</v>
      </c>
      <c r="G365" s="84" t="str">
        <f>VLOOKUP($D365,GICS!$A$2:$H$159,4,0)</f>
        <v xml:space="preserve">Food &amp; Staples Retailing </v>
      </c>
      <c r="H365" s="84">
        <f>VLOOKUP($D365,GICS!$A$2:$H$159,5,0)</f>
        <v>3010</v>
      </c>
      <c r="I365" s="84" t="str">
        <f>VLOOKUP($D365,GICS!$A$2:$H$159,6,0)</f>
        <v>Food &amp; Staples Retailing</v>
      </c>
      <c r="J365" s="84">
        <f>VLOOKUP($D365,GICS!$A$2:$H$159,7,0)</f>
        <v>30</v>
      </c>
      <c r="K365" s="84" t="str">
        <f>VLOOKUP($D365,GICS!$A$2:$H$159,8,0)</f>
        <v>Consumer Staples</v>
      </c>
    </row>
    <row r="366" spans="1:11" x14ac:dyDescent="0.3">
      <c r="A366" s="84" t="s">
        <v>1576</v>
      </c>
      <c r="B366" s="85">
        <v>46.33</v>
      </c>
      <c r="C366" s="84" t="s">
        <v>1279</v>
      </c>
      <c r="D366" s="84">
        <v>30101020</v>
      </c>
      <c r="E366" s="84" t="str">
        <f>VLOOKUP($D366,GICS!$A$2:$H$159,2,0)</f>
        <v xml:space="preserve">Food Distributors </v>
      </c>
      <c r="F366" s="84">
        <f>VLOOKUP($D366,GICS!$A$2:$H$159,3,0)</f>
        <v>301010</v>
      </c>
      <c r="G366" s="84" t="str">
        <f>VLOOKUP($D366,GICS!$A$2:$H$159,4,0)</f>
        <v xml:space="preserve">Food &amp; Staples Retailing </v>
      </c>
      <c r="H366" s="84">
        <f>VLOOKUP($D366,GICS!$A$2:$H$159,5,0)</f>
        <v>3010</v>
      </c>
      <c r="I366" s="84" t="str">
        <f>VLOOKUP($D366,GICS!$A$2:$H$159,6,0)</f>
        <v>Food &amp; Staples Retailing</v>
      </c>
      <c r="J366" s="84">
        <f>VLOOKUP($D366,GICS!$A$2:$H$159,7,0)</f>
        <v>30</v>
      </c>
      <c r="K366" s="84" t="str">
        <f>VLOOKUP($D366,GICS!$A$2:$H$159,8,0)</f>
        <v>Consumer Staples</v>
      </c>
    </row>
    <row r="367" spans="1:11" x14ac:dyDescent="0.3">
      <c r="A367" s="84" t="s">
        <v>1576</v>
      </c>
      <c r="B367" s="85">
        <v>46.34</v>
      </c>
      <c r="C367" s="84" t="s">
        <v>1280</v>
      </c>
      <c r="D367" s="84">
        <v>30101020</v>
      </c>
      <c r="E367" s="84" t="str">
        <f>VLOOKUP($D367,GICS!$A$2:$H$159,2,0)</f>
        <v xml:space="preserve">Food Distributors </v>
      </c>
      <c r="F367" s="84">
        <f>VLOOKUP($D367,GICS!$A$2:$H$159,3,0)</f>
        <v>301010</v>
      </c>
      <c r="G367" s="84" t="str">
        <f>VLOOKUP($D367,GICS!$A$2:$H$159,4,0)</f>
        <v xml:space="preserve">Food &amp; Staples Retailing </v>
      </c>
      <c r="H367" s="84">
        <f>VLOOKUP($D367,GICS!$A$2:$H$159,5,0)</f>
        <v>3010</v>
      </c>
      <c r="I367" s="84" t="str">
        <f>VLOOKUP($D367,GICS!$A$2:$H$159,6,0)</f>
        <v>Food &amp; Staples Retailing</v>
      </c>
      <c r="J367" s="84">
        <f>VLOOKUP($D367,GICS!$A$2:$H$159,7,0)</f>
        <v>30</v>
      </c>
      <c r="K367" s="84" t="str">
        <f>VLOOKUP($D367,GICS!$A$2:$H$159,8,0)</f>
        <v>Consumer Staples</v>
      </c>
    </row>
    <row r="368" spans="1:11" x14ac:dyDescent="0.3">
      <c r="A368" s="84" t="s">
        <v>1576</v>
      </c>
      <c r="B368" s="85">
        <v>46.35</v>
      </c>
      <c r="C368" s="84" t="s">
        <v>1281</v>
      </c>
      <c r="D368" s="84">
        <v>25501010</v>
      </c>
      <c r="E368" s="84" t="str">
        <f>VLOOKUP($D368,GICS!$A$2:$H$159,2,0)</f>
        <v>Distributors</v>
      </c>
      <c r="F368" s="84">
        <f>VLOOKUP($D368,GICS!$A$2:$H$159,3,0)</f>
        <v>255010</v>
      </c>
      <c r="G368" s="84" t="str">
        <f>VLOOKUP($D368,GICS!$A$2:$H$159,4,0)</f>
        <v xml:space="preserve">Distributors </v>
      </c>
      <c r="H368" s="84">
        <f>VLOOKUP($D368,GICS!$A$2:$H$159,5,0)</f>
        <v>2550</v>
      </c>
      <c r="I368" s="84" t="str">
        <f>VLOOKUP($D368,GICS!$A$2:$H$159,6,0)</f>
        <v>Retailing</v>
      </c>
      <c r="J368" s="84">
        <f>VLOOKUP($D368,GICS!$A$2:$H$159,7,0)</f>
        <v>25</v>
      </c>
      <c r="K368" s="84" t="str">
        <f>VLOOKUP($D368,GICS!$A$2:$H$159,8,0)</f>
        <v>Consumer Discretionary</v>
      </c>
    </row>
    <row r="369" spans="1:11" x14ac:dyDescent="0.3">
      <c r="A369" s="84" t="s">
        <v>1576</v>
      </c>
      <c r="B369" s="85">
        <v>46.36</v>
      </c>
      <c r="C369" s="84" t="s">
        <v>1282</v>
      </c>
      <c r="D369" s="84">
        <v>30101020</v>
      </c>
      <c r="E369" s="84" t="str">
        <f>VLOOKUP($D369,GICS!$A$2:$H$159,2,0)</f>
        <v xml:space="preserve">Food Distributors </v>
      </c>
      <c r="F369" s="84">
        <f>VLOOKUP($D369,GICS!$A$2:$H$159,3,0)</f>
        <v>301010</v>
      </c>
      <c r="G369" s="84" t="str">
        <f>VLOOKUP($D369,GICS!$A$2:$H$159,4,0)</f>
        <v xml:space="preserve">Food &amp; Staples Retailing </v>
      </c>
      <c r="H369" s="84">
        <f>VLOOKUP($D369,GICS!$A$2:$H$159,5,0)</f>
        <v>3010</v>
      </c>
      <c r="I369" s="84" t="str">
        <f>VLOOKUP($D369,GICS!$A$2:$H$159,6,0)</f>
        <v>Food &amp; Staples Retailing</v>
      </c>
      <c r="J369" s="84">
        <f>VLOOKUP($D369,GICS!$A$2:$H$159,7,0)</f>
        <v>30</v>
      </c>
      <c r="K369" s="84" t="str">
        <f>VLOOKUP($D369,GICS!$A$2:$H$159,8,0)</f>
        <v>Consumer Staples</v>
      </c>
    </row>
    <row r="370" spans="1:11" x14ac:dyDescent="0.3">
      <c r="A370" s="84" t="s">
        <v>1576</v>
      </c>
      <c r="B370" s="85">
        <v>46.37</v>
      </c>
      <c r="C370" s="84" t="s">
        <v>1283</v>
      </c>
      <c r="D370" s="84">
        <v>30101020</v>
      </c>
      <c r="E370" s="84" t="str">
        <f>VLOOKUP($D370,GICS!$A$2:$H$159,2,0)</f>
        <v xml:space="preserve">Food Distributors </v>
      </c>
      <c r="F370" s="84">
        <f>VLOOKUP($D370,GICS!$A$2:$H$159,3,0)</f>
        <v>301010</v>
      </c>
      <c r="G370" s="84" t="str">
        <f>VLOOKUP($D370,GICS!$A$2:$H$159,4,0)</f>
        <v xml:space="preserve">Food &amp; Staples Retailing </v>
      </c>
      <c r="H370" s="84">
        <f>VLOOKUP($D370,GICS!$A$2:$H$159,5,0)</f>
        <v>3010</v>
      </c>
      <c r="I370" s="84" t="str">
        <f>VLOOKUP($D370,GICS!$A$2:$H$159,6,0)</f>
        <v>Food &amp; Staples Retailing</v>
      </c>
      <c r="J370" s="84">
        <f>VLOOKUP($D370,GICS!$A$2:$H$159,7,0)</f>
        <v>30</v>
      </c>
      <c r="K370" s="84" t="str">
        <f>VLOOKUP($D370,GICS!$A$2:$H$159,8,0)</f>
        <v>Consumer Staples</v>
      </c>
    </row>
    <row r="371" spans="1:11" x14ac:dyDescent="0.3">
      <c r="A371" s="84" t="s">
        <v>1576</v>
      </c>
      <c r="B371" s="85">
        <v>46.38</v>
      </c>
      <c r="C371" s="84" t="s">
        <v>1284</v>
      </c>
      <c r="D371" s="84">
        <v>30101020</v>
      </c>
      <c r="E371" s="84" t="str">
        <f>VLOOKUP($D371,GICS!$A$2:$H$159,2,0)</f>
        <v xml:space="preserve">Food Distributors </v>
      </c>
      <c r="F371" s="84">
        <f>VLOOKUP($D371,GICS!$A$2:$H$159,3,0)</f>
        <v>301010</v>
      </c>
      <c r="G371" s="84" t="str">
        <f>VLOOKUP($D371,GICS!$A$2:$H$159,4,0)</f>
        <v xml:space="preserve">Food &amp; Staples Retailing </v>
      </c>
      <c r="H371" s="84">
        <f>VLOOKUP($D371,GICS!$A$2:$H$159,5,0)</f>
        <v>3010</v>
      </c>
      <c r="I371" s="84" t="str">
        <f>VLOOKUP($D371,GICS!$A$2:$H$159,6,0)</f>
        <v>Food &amp; Staples Retailing</v>
      </c>
      <c r="J371" s="84">
        <f>VLOOKUP($D371,GICS!$A$2:$H$159,7,0)</f>
        <v>30</v>
      </c>
      <c r="K371" s="84" t="str">
        <f>VLOOKUP($D371,GICS!$A$2:$H$159,8,0)</f>
        <v>Consumer Staples</v>
      </c>
    </row>
    <row r="372" spans="1:11" x14ac:dyDescent="0.3">
      <c r="A372" s="84" t="s">
        <v>1576</v>
      </c>
      <c r="B372" s="85">
        <v>46.39</v>
      </c>
      <c r="C372" s="84" t="s">
        <v>1285</v>
      </c>
      <c r="D372" s="84">
        <v>30101020</v>
      </c>
      <c r="E372" s="84" t="str">
        <f>VLOOKUP($D372,GICS!$A$2:$H$159,2,0)</f>
        <v xml:space="preserve">Food Distributors </v>
      </c>
      <c r="F372" s="84">
        <f>VLOOKUP($D372,GICS!$A$2:$H$159,3,0)</f>
        <v>301010</v>
      </c>
      <c r="G372" s="84" t="str">
        <f>VLOOKUP($D372,GICS!$A$2:$H$159,4,0)</f>
        <v xml:space="preserve">Food &amp; Staples Retailing </v>
      </c>
      <c r="H372" s="84">
        <f>VLOOKUP($D372,GICS!$A$2:$H$159,5,0)</f>
        <v>3010</v>
      </c>
      <c r="I372" s="84" t="str">
        <f>VLOOKUP($D372,GICS!$A$2:$H$159,6,0)</f>
        <v>Food &amp; Staples Retailing</v>
      </c>
      <c r="J372" s="84">
        <f>VLOOKUP($D372,GICS!$A$2:$H$159,7,0)</f>
        <v>30</v>
      </c>
      <c r="K372" s="84" t="str">
        <f>VLOOKUP($D372,GICS!$A$2:$H$159,8,0)</f>
        <v>Consumer Staples</v>
      </c>
    </row>
    <row r="373" spans="1:11" x14ac:dyDescent="0.3">
      <c r="A373" s="84" t="s">
        <v>1576</v>
      </c>
      <c r="B373" s="85">
        <v>46.41</v>
      </c>
      <c r="C373" s="84" t="s">
        <v>1286</v>
      </c>
      <c r="D373" s="84">
        <v>25501010</v>
      </c>
      <c r="E373" s="84" t="str">
        <f>VLOOKUP($D373,GICS!$A$2:$H$159,2,0)</f>
        <v>Distributors</v>
      </c>
      <c r="F373" s="84">
        <f>VLOOKUP($D373,GICS!$A$2:$H$159,3,0)</f>
        <v>255010</v>
      </c>
      <c r="G373" s="84" t="str">
        <f>VLOOKUP($D373,GICS!$A$2:$H$159,4,0)</f>
        <v xml:space="preserve">Distributors </v>
      </c>
      <c r="H373" s="84">
        <f>VLOOKUP($D373,GICS!$A$2:$H$159,5,0)</f>
        <v>2550</v>
      </c>
      <c r="I373" s="84" t="str">
        <f>VLOOKUP($D373,GICS!$A$2:$H$159,6,0)</f>
        <v>Retailing</v>
      </c>
      <c r="J373" s="84">
        <f>VLOOKUP($D373,GICS!$A$2:$H$159,7,0)</f>
        <v>25</v>
      </c>
      <c r="K373" s="84" t="str">
        <f>VLOOKUP($D373,GICS!$A$2:$H$159,8,0)</f>
        <v>Consumer Discretionary</v>
      </c>
    </row>
    <row r="374" spans="1:11" x14ac:dyDescent="0.3">
      <c r="A374" s="84" t="s">
        <v>1576</v>
      </c>
      <c r="B374" s="85">
        <v>46.42</v>
      </c>
      <c r="C374" s="84" t="s">
        <v>1287</v>
      </c>
      <c r="D374" s="84">
        <v>25501010</v>
      </c>
      <c r="E374" s="84" t="str">
        <f>VLOOKUP($D374,GICS!$A$2:$H$159,2,0)</f>
        <v>Distributors</v>
      </c>
      <c r="F374" s="84">
        <f>VLOOKUP($D374,GICS!$A$2:$H$159,3,0)</f>
        <v>255010</v>
      </c>
      <c r="G374" s="84" t="str">
        <f>VLOOKUP($D374,GICS!$A$2:$H$159,4,0)</f>
        <v xml:space="preserve">Distributors </v>
      </c>
      <c r="H374" s="84">
        <f>VLOOKUP($D374,GICS!$A$2:$H$159,5,0)</f>
        <v>2550</v>
      </c>
      <c r="I374" s="84" t="str">
        <f>VLOOKUP($D374,GICS!$A$2:$H$159,6,0)</f>
        <v>Retailing</v>
      </c>
      <c r="J374" s="84">
        <f>VLOOKUP($D374,GICS!$A$2:$H$159,7,0)</f>
        <v>25</v>
      </c>
      <c r="K374" s="84" t="str">
        <f>VLOOKUP($D374,GICS!$A$2:$H$159,8,0)</f>
        <v>Consumer Discretionary</v>
      </c>
    </row>
    <row r="375" spans="1:11" x14ac:dyDescent="0.3">
      <c r="A375" s="84" t="s">
        <v>1576</v>
      </c>
      <c r="B375" s="85">
        <v>46.43</v>
      </c>
      <c r="C375" s="84" t="s">
        <v>1288</v>
      </c>
      <c r="D375" s="84">
        <v>25501010</v>
      </c>
      <c r="E375" s="84" t="str">
        <f>VLOOKUP($D375,GICS!$A$2:$H$159,2,0)</f>
        <v>Distributors</v>
      </c>
      <c r="F375" s="84">
        <f>VLOOKUP($D375,GICS!$A$2:$H$159,3,0)</f>
        <v>255010</v>
      </c>
      <c r="G375" s="84" t="str">
        <f>VLOOKUP($D375,GICS!$A$2:$H$159,4,0)</f>
        <v xml:space="preserve">Distributors </v>
      </c>
      <c r="H375" s="84">
        <f>VLOOKUP($D375,GICS!$A$2:$H$159,5,0)</f>
        <v>2550</v>
      </c>
      <c r="I375" s="84" t="str">
        <f>VLOOKUP($D375,GICS!$A$2:$H$159,6,0)</f>
        <v>Retailing</v>
      </c>
      <c r="J375" s="84">
        <f>VLOOKUP($D375,GICS!$A$2:$H$159,7,0)</f>
        <v>25</v>
      </c>
      <c r="K375" s="84" t="str">
        <f>VLOOKUP($D375,GICS!$A$2:$H$159,8,0)</f>
        <v>Consumer Discretionary</v>
      </c>
    </row>
    <row r="376" spans="1:11" x14ac:dyDescent="0.3">
      <c r="A376" s="84" t="s">
        <v>1576</v>
      </c>
      <c r="B376" s="85">
        <v>46.44</v>
      </c>
      <c r="C376" s="84" t="s">
        <v>1289</v>
      </c>
      <c r="D376" s="84">
        <v>25501010</v>
      </c>
      <c r="E376" s="84" t="str">
        <f>VLOOKUP($D376,GICS!$A$2:$H$159,2,0)</f>
        <v>Distributors</v>
      </c>
      <c r="F376" s="84">
        <f>VLOOKUP($D376,GICS!$A$2:$H$159,3,0)</f>
        <v>255010</v>
      </c>
      <c r="G376" s="84" t="str">
        <f>VLOOKUP($D376,GICS!$A$2:$H$159,4,0)</f>
        <v xml:space="preserve">Distributors </v>
      </c>
      <c r="H376" s="84">
        <f>VLOOKUP($D376,GICS!$A$2:$H$159,5,0)</f>
        <v>2550</v>
      </c>
      <c r="I376" s="84" t="str">
        <f>VLOOKUP($D376,GICS!$A$2:$H$159,6,0)</f>
        <v>Retailing</v>
      </c>
      <c r="J376" s="84">
        <f>VLOOKUP($D376,GICS!$A$2:$H$159,7,0)</f>
        <v>25</v>
      </c>
      <c r="K376" s="84" t="str">
        <f>VLOOKUP($D376,GICS!$A$2:$H$159,8,0)</f>
        <v>Consumer Discretionary</v>
      </c>
    </row>
    <row r="377" spans="1:11" x14ac:dyDescent="0.3">
      <c r="A377" s="84" t="s">
        <v>1576</v>
      </c>
      <c r="B377" s="85">
        <v>46.45</v>
      </c>
      <c r="C377" s="84" t="s">
        <v>1290</v>
      </c>
      <c r="D377" s="84">
        <v>25501010</v>
      </c>
      <c r="E377" s="84" t="str">
        <f>VLOOKUP($D377,GICS!$A$2:$H$159,2,0)</f>
        <v>Distributors</v>
      </c>
      <c r="F377" s="84">
        <f>VLOOKUP($D377,GICS!$A$2:$H$159,3,0)</f>
        <v>255010</v>
      </c>
      <c r="G377" s="84" t="str">
        <f>VLOOKUP($D377,GICS!$A$2:$H$159,4,0)</f>
        <v xml:space="preserve">Distributors </v>
      </c>
      <c r="H377" s="84">
        <f>VLOOKUP($D377,GICS!$A$2:$H$159,5,0)</f>
        <v>2550</v>
      </c>
      <c r="I377" s="84" t="str">
        <f>VLOOKUP($D377,GICS!$A$2:$H$159,6,0)</f>
        <v>Retailing</v>
      </c>
      <c r="J377" s="84">
        <f>VLOOKUP($D377,GICS!$A$2:$H$159,7,0)</f>
        <v>25</v>
      </c>
      <c r="K377" s="84" t="str">
        <f>VLOOKUP($D377,GICS!$A$2:$H$159,8,0)</f>
        <v>Consumer Discretionary</v>
      </c>
    </row>
    <row r="378" spans="1:11" x14ac:dyDescent="0.3">
      <c r="A378" s="84" t="s">
        <v>1576</v>
      </c>
      <c r="B378" s="85">
        <v>46.46</v>
      </c>
      <c r="C378" s="84" t="s">
        <v>1291</v>
      </c>
      <c r="D378" s="84">
        <v>35102010</v>
      </c>
      <c r="E378" s="84" t="str">
        <f>VLOOKUP($D378,GICS!$A$2:$H$159,2,0)</f>
        <v xml:space="preserve">Health Care Distributors </v>
      </c>
      <c r="F378" s="84">
        <f>VLOOKUP($D378,GICS!$A$2:$H$159,3,0)</f>
        <v>351020</v>
      </c>
      <c r="G378" s="84" t="str">
        <f>VLOOKUP($D378,GICS!$A$2:$H$159,4,0)</f>
        <v xml:space="preserve">Health Care Providers &amp; Services </v>
      </c>
      <c r="H378" s="84">
        <f>VLOOKUP($D378,GICS!$A$2:$H$159,5,0)</f>
        <v>3510</v>
      </c>
      <c r="I378" s="84" t="str">
        <f>VLOOKUP($D378,GICS!$A$2:$H$159,6,0)</f>
        <v>Health Care Equipment &amp; Services</v>
      </c>
      <c r="J378" s="84">
        <f>VLOOKUP($D378,GICS!$A$2:$H$159,7,0)</f>
        <v>35</v>
      </c>
      <c r="K378" s="84" t="str">
        <f>VLOOKUP($D378,GICS!$A$2:$H$159,8,0)</f>
        <v>Health Care</v>
      </c>
    </row>
    <row r="379" spans="1:11" x14ac:dyDescent="0.3">
      <c r="A379" s="84" t="s">
        <v>1576</v>
      </c>
      <c r="B379" s="85">
        <v>46.47</v>
      </c>
      <c r="C379" s="84" t="s">
        <v>1292</v>
      </c>
      <c r="D379" s="84">
        <v>25501010</v>
      </c>
      <c r="E379" s="84" t="str">
        <f>VLOOKUP($D379,GICS!$A$2:$H$159,2,0)</f>
        <v>Distributors</v>
      </c>
      <c r="F379" s="84">
        <f>VLOOKUP($D379,GICS!$A$2:$H$159,3,0)</f>
        <v>255010</v>
      </c>
      <c r="G379" s="84" t="str">
        <f>VLOOKUP($D379,GICS!$A$2:$H$159,4,0)</f>
        <v xml:space="preserve">Distributors </v>
      </c>
      <c r="H379" s="84">
        <f>VLOOKUP($D379,GICS!$A$2:$H$159,5,0)</f>
        <v>2550</v>
      </c>
      <c r="I379" s="84" t="str">
        <f>VLOOKUP($D379,GICS!$A$2:$H$159,6,0)</f>
        <v>Retailing</v>
      </c>
      <c r="J379" s="84">
        <f>VLOOKUP($D379,GICS!$A$2:$H$159,7,0)</f>
        <v>25</v>
      </c>
      <c r="K379" s="84" t="str">
        <f>VLOOKUP($D379,GICS!$A$2:$H$159,8,0)</f>
        <v>Consumer Discretionary</v>
      </c>
    </row>
    <row r="380" spans="1:11" x14ac:dyDescent="0.3">
      <c r="A380" s="84" t="s">
        <v>1576</v>
      </c>
      <c r="B380" s="85">
        <v>46.48</v>
      </c>
      <c r="C380" s="84" t="s">
        <v>1293</v>
      </c>
      <c r="D380" s="84">
        <v>25501010</v>
      </c>
      <c r="E380" s="84" t="str">
        <f>VLOOKUP($D380,GICS!$A$2:$H$159,2,0)</f>
        <v>Distributors</v>
      </c>
      <c r="F380" s="84">
        <f>VLOOKUP($D380,GICS!$A$2:$H$159,3,0)</f>
        <v>255010</v>
      </c>
      <c r="G380" s="84" t="str">
        <f>VLOOKUP($D380,GICS!$A$2:$H$159,4,0)</f>
        <v xml:space="preserve">Distributors </v>
      </c>
      <c r="H380" s="84">
        <f>VLOOKUP($D380,GICS!$A$2:$H$159,5,0)</f>
        <v>2550</v>
      </c>
      <c r="I380" s="84" t="str">
        <f>VLOOKUP($D380,GICS!$A$2:$H$159,6,0)</f>
        <v>Retailing</v>
      </c>
      <c r="J380" s="84">
        <f>VLOOKUP($D380,GICS!$A$2:$H$159,7,0)</f>
        <v>25</v>
      </c>
      <c r="K380" s="84" t="str">
        <f>VLOOKUP($D380,GICS!$A$2:$H$159,8,0)</f>
        <v>Consumer Discretionary</v>
      </c>
    </row>
    <row r="381" spans="1:11" x14ac:dyDescent="0.3">
      <c r="A381" s="84" t="s">
        <v>1576</v>
      </c>
      <c r="B381" s="85">
        <v>46.49</v>
      </c>
      <c r="C381" s="84" t="s">
        <v>1294</v>
      </c>
      <c r="D381" s="84">
        <v>25501010</v>
      </c>
      <c r="E381" s="84" t="str">
        <f>VLOOKUP($D381,GICS!$A$2:$H$159,2,0)</f>
        <v>Distributors</v>
      </c>
      <c r="F381" s="84">
        <f>VLOOKUP($D381,GICS!$A$2:$H$159,3,0)</f>
        <v>255010</v>
      </c>
      <c r="G381" s="84" t="str">
        <f>VLOOKUP($D381,GICS!$A$2:$H$159,4,0)</f>
        <v xml:space="preserve">Distributors </v>
      </c>
      <c r="H381" s="84">
        <f>VLOOKUP($D381,GICS!$A$2:$H$159,5,0)</f>
        <v>2550</v>
      </c>
      <c r="I381" s="84" t="str">
        <f>VLOOKUP($D381,GICS!$A$2:$H$159,6,0)</f>
        <v>Retailing</v>
      </c>
      <c r="J381" s="84">
        <f>VLOOKUP($D381,GICS!$A$2:$H$159,7,0)</f>
        <v>25</v>
      </c>
      <c r="K381" s="84" t="str">
        <f>VLOOKUP($D381,GICS!$A$2:$H$159,8,0)</f>
        <v>Consumer Discretionary</v>
      </c>
    </row>
    <row r="382" spans="1:11" x14ac:dyDescent="0.3">
      <c r="A382" s="84" t="s">
        <v>1576</v>
      </c>
      <c r="B382" s="85">
        <v>46.51</v>
      </c>
      <c r="C382" s="84" t="s">
        <v>1295</v>
      </c>
      <c r="D382" s="84">
        <v>45203030</v>
      </c>
      <c r="E382" s="84" t="str">
        <f>VLOOKUP($D382,GICS!$A$2:$H$159,2,0)</f>
        <v xml:space="preserve">Technology Distributors </v>
      </c>
      <c r="F382" s="84">
        <f>VLOOKUP($D382,GICS!$A$2:$H$159,3,0)</f>
        <v>452030</v>
      </c>
      <c r="G382" s="84" t="str">
        <f>VLOOKUP($D382,GICS!$A$2:$H$159,4,0)</f>
        <v>Electronic Equipment, Instruments &amp; Components</v>
      </c>
      <c r="H382" s="84">
        <f>VLOOKUP($D382,GICS!$A$2:$H$159,5,0)</f>
        <v>4520</v>
      </c>
      <c r="I382" s="84" t="str">
        <f>VLOOKUP($D382,GICS!$A$2:$H$159,6,0)</f>
        <v xml:space="preserve">Technology Hardware &amp; Equipment </v>
      </c>
      <c r="J382" s="84">
        <f>VLOOKUP($D382,GICS!$A$2:$H$159,7,0)</f>
        <v>45</v>
      </c>
      <c r="K382" s="84" t="str">
        <f>VLOOKUP($D382,GICS!$A$2:$H$159,8,0)</f>
        <v>Information Technology</v>
      </c>
    </row>
    <row r="383" spans="1:11" x14ac:dyDescent="0.3">
      <c r="A383" s="84" t="s">
        <v>1576</v>
      </c>
      <c r="B383" s="85">
        <v>46.52</v>
      </c>
      <c r="C383" s="84" t="s">
        <v>1296</v>
      </c>
      <c r="D383" s="84">
        <v>45203030</v>
      </c>
      <c r="E383" s="84" t="str">
        <f>VLOOKUP($D383,GICS!$A$2:$H$159,2,0)</f>
        <v xml:space="preserve">Technology Distributors </v>
      </c>
      <c r="F383" s="84">
        <f>VLOOKUP($D383,GICS!$A$2:$H$159,3,0)</f>
        <v>452030</v>
      </c>
      <c r="G383" s="84" t="str">
        <f>VLOOKUP($D383,GICS!$A$2:$H$159,4,0)</f>
        <v>Electronic Equipment, Instruments &amp; Components</v>
      </c>
      <c r="H383" s="84">
        <f>VLOOKUP($D383,GICS!$A$2:$H$159,5,0)</f>
        <v>4520</v>
      </c>
      <c r="I383" s="84" t="str">
        <f>VLOOKUP($D383,GICS!$A$2:$H$159,6,0)</f>
        <v xml:space="preserve">Technology Hardware &amp; Equipment </v>
      </c>
      <c r="J383" s="84">
        <f>VLOOKUP($D383,GICS!$A$2:$H$159,7,0)</f>
        <v>45</v>
      </c>
      <c r="K383" s="84" t="str">
        <f>VLOOKUP($D383,GICS!$A$2:$H$159,8,0)</f>
        <v>Information Technology</v>
      </c>
    </row>
    <row r="384" spans="1:11" x14ac:dyDescent="0.3">
      <c r="A384" s="84" t="s">
        <v>1576</v>
      </c>
      <c r="B384" s="85">
        <v>46.61</v>
      </c>
      <c r="C384" s="84" t="s">
        <v>1297</v>
      </c>
      <c r="D384" s="84">
        <v>20107010</v>
      </c>
      <c r="E384" s="84" t="str">
        <f>VLOOKUP($D384,GICS!$A$2:$H$159,2,0)</f>
        <v xml:space="preserve">Trading Companies &amp; Distributors </v>
      </c>
      <c r="F384" s="84">
        <f>VLOOKUP($D384,GICS!$A$2:$H$159,3,0)</f>
        <v>201070</v>
      </c>
      <c r="G384" s="84" t="str">
        <f>VLOOKUP($D384,GICS!$A$2:$H$159,4,0)</f>
        <v xml:space="preserve">Trading Companies &amp; Distributors  </v>
      </c>
      <c r="H384" s="84">
        <f>VLOOKUP($D384,GICS!$A$2:$H$159,5,0)</f>
        <v>2010</v>
      </c>
      <c r="I384" s="84" t="str">
        <f>VLOOKUP($D384,GICS!$A$2:$H$159,6,0)</f>
        <v>Capital goods</v>
      </c>
      <c r="J384" s="84">
        <f>VLOOKUP($D384,GICS!$A$2:$H$159,7,0)</f>
        <v>20</v>
      </c>
      <c r="K384" s="84" t="str">
        <f>VLOOKUP($D384,GICS!$A$2:$H$159,8,0)</f>
        <v>Industrials</v>
      </c>
    </row>
    <row r="385" spans="1:11" x14ac:dyDescent="0.3">
      <c r="A385" s="84" t="s">
        <v>1576</v>
      </c>
      <c r="B385" s="85">
        <v>46.62</v>
      </c>
      <c r="C385" s="84" t="s">
        <v>1298</v>
      </c>
      <c r="D385" s="84">
        <v>20107010</v>
      </c>
      <c r="E385" s="84" t="str">
        <f>VLOOKUP($D385,GICS!$A$2:$H$159,2,0)</f>
        <v xml:space="preserve">Trading Companies &amp; Distributors </v>
      </c>
      <c r="F385" s="84">
        <f>VLOOKUP($D385,GICS!$A$2:$H$159,3,0)</f>
        <v>201070</v>
      </c>
      <c r="G385" s="84" t="str">
        <f>VLOOKUP($D385,GICS!$A$2:$H$159,4,0)</f>
        <v xml:space="preserve">Trading Companies &amp; Distributors  </v>
      </c>
      <c r="H385" s="84">
        <f>VLOOKUP($D385,GICS!$A$2:$H$159,5,0)</f>
        <v>2010</v>
      </c>
      <c r="I385" s="84" t="str">
        <f>VLOOKUP($D385,GICS!$A$2:$H$159,6,0)</f>
        <v>Capital goods</v>
      </c>
      <c r="J385" s="84">
        <f>VLOOKUP($D385,GICS!$A$2:$H$159,7,0)</f>
        <v>20</v>
      </c>
      <c r="K385" s="84" t="str">
        <f>VLOOKUP($D385,GICS!$A$2:$H$159,8,0)</f>
        <v>Industrials</v>
      </c>
    </row>
    <row r="386" spans="1:11" x14ac:dyDescent="0.3">
      <c r="A386" s="84" t="s">
        <v>1576</v>
      </c>
      <c r="B386" s="85">
        <v>46.63</v>
      </c>
      <c r="C386" s="84" t="s">
        <v>1299</v>
      </c>
      <c r="D386" s="84">
        <v>20107010</v>
      </c>
      <c r="E386" s="84" t="str">
        <f>VLOOKUP($D386,GICS!$A$2:$H$159,2,0)</f>
        <v xml:space="preserve">Trading Companies &amp; Distributors </v>
      </c>
      <c r="F386" s="84">
        <f>VLOOKUP($D386,GICS!$A$2:$H$159,3,0)</f>
        <v>201070</v>
      </c>
      <c r="G386" s="84" t="str">
        <f>VLOOKUP($D386,GICS!$A$2:$H$159,4,0)</f>
        <v xml:space="preserve">Trading Companies &amp; Distributors  </v>
      </c>
      <c r="H386" s="84">
        <f>VLOOKUP($D386,GICS!$A$2:$H$159,5,0)</f>
        <v>2010</v>
      </c>
      <c r="I386" s="84" t="str">
        <f>VLOOKUP($D386,GICS!$A$2:$H$159,6,0)</f>
        <v>Capital goods</v>
      </c>
      <c r="J386" s="84">
        <f>VLOOKUP($D386,GICS!$A$2:$H$159,7,0)</f>
        <v>20</v>
      </c>
      <c r="K386" s="84" t="str">
        <f>VLOOKUP($D386,GICS!$A$2:$H$159,8,0)</f>
        <v>Industrials</v>
      </c>
    </row>
    <row r="387" spans="1:11" x14ac:dyDescent="0.3">
      <c r="A387" s="84" t="s">
        <v>1576</v>
      </c>
      <c r="B387" s="85">
        <v>46.64</v>
      </c>
      <c r="C387" s="84" t="s">
        <v>1300</v>
      </c>
      <c r="D387" s="84">
        <v>20107010</v>
      </c>
      <c r="E387" s="84" t="str">
        <f>VLOOKUP($D387,GICS!$A$2:$H$159,2,0)</f>
        <v xml:space="preserve">Trading Companies &amp; Distributors </v>
      </c>
      <c r="F387" s="84">
        <f>VLOOKUP($D387,GICS!$A$2:$H$159,3,0)</f>
        <v>201070</v>
      </c>
      <c r="G387" s="84" t="str">
        <f>VLOOKUP($D387,GICS!$A$2:$H$159,4,0)</f>
        <v xml:space="preserve">Trading Companies &amp; Distributors  </v>
      </c>
      <c r="H387" s="84">
        <f>VLOOKUP($D387,GICS!$A$2:$H$159,5,0)</f>
        <v>2010</v>
      </c>
      <c r="I387" s="84" t="str">
        <f>VLOOKUP($D387,GICS!$A$2:$H$159,6,0)</f>
        <v>Capital goods</v>
      </c>
      <c r="J387" s="84">
        <f>VLOOKUP($D387,GICS!$A$2:$H$159,7,0)</f>
        <v>20</v>
      </c>
      <c r="K387" s="84" t="str">
        <f>VLOOKUP($D387,GICS!$A$2:$H$159,8,0)</f>
        <v>Industrials</v>
      </c>
    </row>
    <row r="388" spans="1:11" x14ac:dyDescent="0.3">
      <c r="A388" s="84" t="s">
        <v>1576</v>
      </c>
      <c r="B388" s="85">
        <v>46.65</v>
      </c>
      <c r="C388" s="84" t="s">
        <v>1301</v>
      </c>
      <c r="D388" s="84">
        <v>20201060</v>
      </c>
      <c r="E388" s="84" t="str">
        <f>VLOOKUP($D388,GICS!$A$2:$H$159,2,0)</f>
        <v xml:space="preserve">Office Services &amp; Supplies </v>
      </c>
      <c r="F388" s="84">
        <f>VLOOKUP($D388,GICS!$A$2:$H$159,3,0)</f>
        <v>202010</v>
      </c>
      <c r="G388" s="84" t="str">
        <f>VLOOKUP($D388,GICS!$A$2:$H$159,4,0)</f>
        <v xml:space="preserve">Commercial Services &amp; Supplies </v>
      </c>
      <c r="H388" s="84">
        <f>VLOOKUP($D388,GICS!$A$2:$H$159,5,0)</f>
        <v>2020</v>
      </c>
      <c r="I388" s="84" t="str">
        <f>VLOOKUP($D388,GICS!$A$2:$H$159,6,0)</f>
        <v>Commercial &amp; Professional Services</v>
      </c>
      <c r="J388" s="84">
        <f>VLOOKUP($D388,GICS!$A$2:$H$159,7,0)</f>
        <v>20</v>
      </c>
      <c r="K388" s="84" t="str">
        <f>VLOOKUP($D388,GICS!$A$2:$H$159,8,0)</f>
        <v>Industrials</v>
      </c>
    </row>
    <row r="389" spans="1:11" x14ac:dyDescent="0.3">
      <c r="A389" s="84" t="s">
        <v>1576</v>
      </c>
      <c r="B389" s="85">
        <v>46.66</v>
      </c>
      <c r="C389" s="84" t="s">
        <v>1302</v>
      </c>
      <c r="D389" s="84">
        <v>20201060</v>
      </c>
      <c r="E389" s="84" t="str">
        <f>VLOOKUP($D389,GICS!$A$2:$H$159,2,0)</f>
        <v xml:space="preserve">Office Services &amp; Supplies </v>
      </c>
      <c r="F389" s="84">
        <f>VLOOKUP($D389,GICS!$A$2:$H$159,3,0)</f>
        <v>202010</v>
      </c>
      <c r="G389" s="84" t="str">
        <f>VLOOKUP($D389,GICS!$A$2:$H$159,4,0)</f>
        <v xml:space="preserve">Commercial Services &amp; Supplies </v>
      </c>
      <c r="H389" s="84">
        <f>VLOOKUP($D389,GICS!$A$2:$H$159,5,0)</f>
        <v>2020</v>
      </c>
      <c r="I389" s="84" t="str">
        <f>VLOOKUP($D389,GICS!$A$2:$H$159,6,0)</f>
        <v>Commercial &amp; Professional Services</v>
      </c>
      <c r="J389" s="84">
        <f>VLOOKUP($D389,GICS!$A$2:$H$159,7,0)</f>
        <v>20</v>
      </c>
      <c r="K389" s="84" t="str">
        <f>VLOOKUP($D389,GICS!$A$2:$H$159,8,0)</f>
        <v>Industrials</v>
      </c>
    </row>
    <row r="390" spans="1:11" x14ac:dyDescent="0.3">
      <c r="A390" s="84" t="s">
        <v>1576</v>
      </c>
      <c r="B390" s="85">
        <v>46.69</v>
      </c>
      <c r="C390" s="84" t="s">
        <v>1303</v>
      </c>
      <c r="D390" s="84">
        <v>20107010</v>
      </c>
      <c r="E390" s="84" t="str">
        <f>VLOOKUP($D390,GICS!$A$2:$H$159,2,0)</f>
        <v xml:space="preserve">Trading Companies &amp; Distributors </v>
      </c>
      <c r="F390" s="84">
        <f>VLOOKUP($D390,GICS!$A$2:$H$159,3,0)</f>
        <v>201070</v>
      </c>
      <c r="G390" s="84" t="str">
        <f>VLOOKUP($D390,GICS!$A$2:$H$159,4,0)</f>
        <v xml:space="preserve">Trading Companies &amp; Distributors  </v>
      </c>
      <c r="H390" s="84">
        <f>VLOOKUP($D390,GICS!$A$2:$H$159,5,0)</f>
        <v>2010</v>
      </c>
      <c r="I390" s="84" t="str">
        <f>VLOOKUP($D390,GICS!$A$2:$H$159,6,0)</f>
        <v>Capital goods</v>
      </c>
      <c r="J390" s="84">
        <f>VLOOKUP($D390,GICS!$A$2:$H$159,7,0)</f>
        <v>20</v>
      </c>
      <c r="K390" s="84" t="str">
        <f>VLOOKUP($D390,GICS!$A$2:$H$159,8,0)</f>
        <v>Industrials</v>
      </c>
    </row>
    <row r="391" spans="1:11" x14ac:dyDescent="0.3">
      <c r="A391" s="84" t="s">
        <v>1576</v>
      </c>
      <c r="B391" s="85">
        <v>46.71</v>
      </c>
      <c r="C391" s="84" t="s">
        <v>1304</v>
      </c>
      <c r="D391" s="84">
        <v>10102040</v>
      </c>
      <c r="E391" s="84" t="str">
        <f>VLOOKUP($D391,GICS!$A$2:$H$159,2,0)</f>
        <v xml:space="preserve">Oil &amp; Gas Storage &amp; Transportation  </v>
      </c>
      <c r="F391" s="84">
        <f>VLOOKUP($D391,GICS!$A$2:$H$159,3,0)</f>
        <v>101020</v>
      </c>
      <c r="G391" s="84" t="str">
        <f>VLOOKUP($D391,GICS!$A$2:$H$159,4,0)</f>
        <v xml:space="preserve">Oil, Gas &amp; Consumable Fuels </v>
      </c>
      <c r="H391" s="84">
        <f>VLOOKUP($D391,GICS!$A$2:$H$159,5,0)</f>
        <v>1010</v>
      </c>
      <c r="I391" s="84" t="str">
        <f>VLOOKUP($D391,GICS!$A$2:$H$159,6,0)</f>
        <v>Energy</v>
      </c>
      <c r="J391" s="84">
        <f>VLOOKUP($D391,GICS!$A$2:$H$159,7,0)</f>
        <v>10</v>
      </c>
      <c r="K391" s="84" t="str">
        <f>VLOOKUP($D391,GICS!$A$2:$H$159,8,0)</f>
        <v>Energy</v>
      </c>
    </row>
    <row r="392" spans="1:11" x14ac:dyDescent="0.3">
      <c r="A392" s="84" t="s">
        <v>1576</v>
      </c>
      <c r="B392" s="85">
        <v>46.72</v>
      </c>
      <c r="C392" s="84" t="s">
        <v>1305</v>
      </c>
      <c r="D392" s="84">
        <v>20107010</v>
      </c>
      <c r="E392" s="84" t="str">
        <f>VLOOKUP($D392,GICS!$A$2:$H$159,2,0)</f>
        <v xml:space="preserve">Trading Companies &amp; Distributors </v>
      </c>
      <c r="F392" s="84">
        <f>VLOOKUP($D392,GICS!$A$2:$H$159,3,0)</f>
        <v>201070</v>
      </c>
      <c r="G392" s="84" t="str">
        <f>VLOOKUP($D392,GICS!$A$2:$H$159,4,0)</f>
        <v xml:space="preserve">Trading Companies &amp; Distributors  </v>
      </c>
      <c r="H392" s="84">
        <f>VLOOKUP($D392,GICS!$A$2:$H$159,5,0)</f>
        <v>2010</v>
      </c>
      <c r="I392" s="84" t="str">
        <f>VLOOKUP($D392,GICS!$A$2:$H$159,6,0)</f>
        <v>Capital goods</v>
      </c>
      <c r="J392" s="84">
        <f>VLOOKUP($D392,GICS!$A$2:$H$159,7,0)</f>
        <v>20</v>
      </c>
      <c r="K392" s="84" t="str">
        <f>VLOOKUP($D392,GICS!$A$2:$H$159,8,0)</f>
        <v>Industrials</v>
      </c>
    </row>
    <row r="393" spans="1:11" x14ac:dyDescent="0.3">
      <c r="A393" s="84" t="s">
        <v>1576</v>
      </c>
      <c r="B393" s="85">
        <v>46.73</v>
      </c>
      <c r="C393" s="84" t="s">
        <v>1306</v>
      </c>
      <c r="D393" s="84">
        <v>20107010</v>
      </c>
      <c r="E393" s="84" t="str">
        <f>VLOOKUP($D393,GICS!$A$2:$H$159,2,0)</f>
        <v xml:space="preserve">Trading Companies &amp; Distributors </v>
      </c>
      <c r="F393" s="84">
        <f>VLOOKUP($D393,GICS!$A$2:$H$159,3,0)</f>
        <v>201070</v>
      </c>
      <c r="G393" s="84" t="str">
        <f>VLOOKUP($D393,GICS!$A$2:$H$159,4,0)</f>
        <v xml:space="preserve">Trading Companies &amp; Distributors  </v>
      </c>
      <c r="H393" s="84">
        <f>VLOOKUP($D393,GICS!$A$2:$H$159,5,0)</f>
        <v>2010</v>
      </c>
      <c r="I393" s="84" t="str">
        <f>VLOOKUP($D393,GICS!$A$2:$H$159,6,0)</f>
        <v>Capital goods</v>
      </c>
      <c r="J393" s="84">
        <f>VLOOKUP($D393,GICS!$A$2:$H$159,7,0)</f>
        <v>20</v>
      </c>
      <c r="K393" s="84" t="str">
        <f>VLOOKUP($D393,GICS!$A$2:$H$159,8,0)</f>
        <v>Industrials</v>
      </c>
    </row>
    <row r="394" spans="1:11" x14ac:dyDescent="0.3">
      <c r="A394" s="84" t="s">
        <v>1576</v>
      </c>
      <c r="B394" s="85">
        <v>46.74</v>
      </c>
      <c r="C394" s="84" t="s">
        <v>1307</v>
      </c>
      <c r="D394" s="84">
        <v>20107010</v>
      </c>
      <c r="E394" s="84" t="str">
        <f>VLOOKUP($D394,GICS!$A$2:$H$159,2,0)</f>
        <v xml:space="preserve">Trading Companies &amp; Distributors </v>
      </c>
      <c r="F394" s="84">
        <f>VLOOKUP($D394,GICS!$A$2:$H$159,3,0)</f>
        <v>201070</v>
      </c>
      <c r="G394" s="84" t="str">
        <f>VLOOKUP($D394,GICS!$A$2:$H$159,4,0)</f>
        <v xml:space="preserve">Trading Companies &amp; Distributors  </v>
      </c>
      <c r="H394" s="84">
        <f>VLOOKUP($D394,GICS!$A$2:$H$159,5,0)</f>
        <v>2010</v>
      </c>
      <c r="I394" s="84" t="str">
        <f>VLOOKUP($D394,GICS!$A$2:$H$159,6,0)</f>
        <v>Capital goods</v>
      </c>
      <c r="J394" s="84">
        <f>VLOOKUP($D394,GICS!$A$2:$H$159,7,0)</f>
        <v>20</v>
      </c>
      <c r="K394" s="84" t="str">
        <f>VLOOKUP($D394,GICS!$A$2:$H$159,8,0)</f>
        <v>Industrials</v>
      </c>
    </row>
    <row r="395" spans="1:11" x14ac:dyDescent="0.3">
      <c r="A395" s="84" t="s">
        <v>1576</v>
      </c>
      <c r="B395" s="85">
        <v>46.75</v>
      </c>
      <c r="C395" s="84" t="s">
        <v>1308</v>
      </c>
      <c r="D395" s="84">
        <v>20107010</v>
      </c>
      <c r="E395" s="84" t="str">
        <f>VLOOKUP($D395,GICS!$A$2:$H$159,2,0)</f>
        <v xml:space="preserve">Trading Companies &amp; Distributors </v>
      </c>
      <c r="F395" s="84">
        <f>VLOOKUP($D395,GICS!$A$2:$H$159,3,0)</f>
        <v>201070</v>
      </c>
      <c r="G395" s="84" t="str">
        <f>VLOOKUP($D395,GICS!$A$2:$H$159,4,0)</f>
        <v xml:space="preserve">Trading Companies &amp; Distributors  </v>
      </c>
      <c r="H395" s="84">
        <f>VLOOKUP($D395,GICS!$A$2:$H$159,5,0)</f>
        <v>2010</v>
      </c>
      <c r="I395" s="84" t="str">
        <f>VLOOKUP($D395,GICS!$A$2:$H$159,6,0)</f>
        <v>Capital goods</v>
      </c>
      <c r="J395" s="84">
        <f>VLOOKUP($D395,GICS!$A$2:$H$159,7,0)</f>
        <v>20</v>
      </c>
      <c r="K395" s="84" t="str">
        <f>VLOOKUP($D395,GICS!$A$2:$H$159,8,0)</f>
        <v>Industrials</v>
      </c>
    </row>
    <row r="396" spans="1:11" x14ac:dyDescent="0.3">
      <c r="A396" s="84" t="s">
        <v>1576</v>
      </c>
      <c r="B396" s="85">
        <v>46.76</v>
      </c>
      <c r="C396" s="84" t="s">
        <v>1309</v>
      </c>
      <c r="D396" s="84">
        <v>20107010</v>
      </c>
      <c r="E396" s="84" t="str">
        <f>VLOOKUP($D396,GICS!$A$2:$H$159,2,0)</f>
        <v xml:space="preserve">Trading Companies &amp; Distributors </v>
      </c>
      <c r="F396" s="84">
        <f>VLOOKUP($D396,GICS!$A$2:$H$159,3,0)</f>
        <v>201070</v>
      </c>
      <c r="G396" s="84" t="str">
        <f>VLOOKUP($D396,GICS!$A$2:$H$159,4,0)</f>
        <v xml:space="preserve">Trading Companies &amp; Distributors  </v>
      </c>
      <c r="H396" s="84">
        <f>VLOOKUP($D396,GICS!$A$2:$H$159,5,0)</f>
        <v>2010</v>
      </c>
      <c r="I396" s="84" t="str">
        <f>VLOOKUP($D396,GICS!$A$2:$H$159,6,0)</f>
        <v>Capital goods</v>
      </c>
      <c r="J396" s="84">
        <f>VLOOKUP($D396,GICS!$A$2:$H$159,7,0)</f>
        <v>20</v>
      </c>
      <c r="K396" s="84" t="str">
        <f>VLOOKUP($D396,GICS!$A$2:$H$159,8,0)</f>
        <v>Industrials</v>
      </c>
    </row>
    <row r="397" spans="1:11" x14ac:dyDescent="0.3">
      <c r="A397" s="84" t="s">
        <v>1576</v>
      </c>
      <c r="B397" s="85">
        <v>46.77</v>
      </c>
      <c r="C397" s="84" t="s">
        <v>1310</v>
      </c>
      <c r="D397" s="84">
        <v>20107010</v>
      </c>
      <c r="E397" s="84" t="str">
        <f>VLOOKUP($D397,GICS!$A$2:$H$159,2,0)</f>
        <v xml:space="preserve">Trading Companies &amp; Distributors </v>
      </c>
      <c r="F397" s="84">
        <f>VLOOKUP($D397,GICS!$A$2:$H$159,3,0)</f>
        <v>201070</v>
      </c>
      <c r="G397" s="84" t="str">
        <f>VLOOKUP($D397,GICS!$A$2:$H$159,4,0)</f>
        <v xml:space="preserve">Trading Companies &amp; Distributors  </v>
      </c>
      <c r="H397" s="84">
        <f>VLOOKUP($D397,GICS!$A$2:$H$159,5,0)</f>
        <v>2010</v>
      </c>
      <c r="I397" s="84" t="str">
        <f>VLOOKUP($D397,GICS!$A$2:$H$159,6,0)</f>
        <v>Capital goods</v>
      </c>
      <c r="J397" s="84">
        <f>VLOOKUP($D397,GICS!$A$2:$H$159,7,0)</f>
        <v>20</v>
      </c>
      <c r="K397" s="84" t="str">
        <f>VLOOKUP($D397,GICS!$A$2:$H$159,8,0)</f>
        <v>Industrials</v>
      </c>
    </row>
    <row r="398" spans="1:11" x14ac:dyDescent="0.3">
      <c r="A398" s="84" t="s">
        <v>1576</v>
      </c>
      <c r="B398" s="85">
        <v>46.9</v>
      </c>
      <c r="C398" s="84" t="s">
        <v>1311</v>
      </c>
      <c r="D398" s="84">
        <v>20107010</v>
      </c>
      <c r="E398" s="84" t="str">
        <f>VLOOKUP($D398,GICS!$A$2:$H$159,2,0)</f>
        <v xml:space="preserve">Trading Companies &amp; Distributors </v>
      </c>
      <c r="F398" s="84">
        <f>VLOOKUP($D398,GICS!$A$2:$H$159,3,0)</f>
        <v>201070</v>
      </c>
      <c r="G398" s="84" t="str">
        <f>VLOOKUP($D398,GICS!$A$2:$H$159,4,0)</f>
        <v xml:space="preserve">Trading Companies &amp; Distributors  </v>
      </c>
      <c r="H398" s="84">
        <f>VLOOKUP($D398,GICS!$A$2:$H$159,5,0)</f>
        <v>2010</v>
      </c>
      <c r="I398" s="84" t="str">
        <f>VLOOKUP($D398,GICS!$A$2:$H$159,6,0)</f>
        <v>Capital goods</v>
      </c>
      <c r="J398" s="84">
        <f>VLOOKUP($D398,GICS!$A$2:$H$159,7,0)</f>
        <v>20</v>
      </c>
      <c r="K398" s="84" t="str">
        <f>VLOOKUP($D398,GICS!$A$2:$H$159,8,0)</f>
        <v>Industrials</v>
      </c>
    </row>
    <row r="399" spans="1:11" x14ac:dyDescent="0.3">
      <c r="A399" s="84" t="s">
        <v>1576</v>
      </c>
      <c r="B399" s="85">
        <v>47.11</v>
      </c>
      <c r="C399" s="84" t="s">
        <v>1312</v>
      </c>
      <c r="D399" s="84">
        <v>30101040</v>
      </c>
      <c r="E399" s="84" t="str">
        <f>VLOOKUP($D399,GICS!$A$2:$H$159,2,0)</f>
        <v xml:space="preserve">Hypermarkets &amp; Super Centers </v>
      </c>
      <c r="F399" s="84">
        <f>VLOOKUP($D399,GICS!$A$2:$H$159,3,0)</f>
        <v>301010</v>
      </c>
      <c r="G399" s="84" t="str">
        <f>VLOOKUP($D399,GICS!$A$2:$H$159,4,0)</f>
        <v xml:space="preserve">Food &amp; Staples Retailing </v>
      </c>
      <c r="H399" s="84">
        <f>VLOOKUP($D399,GICS!$A$2:$H$159,5,0)</f>
        <v>3010</v>
      </c>
      <c r="I399" s="84" t="str">
        <f>VLOOKUP($D399,GICS!$A$2:$H$159,6,0)</f>
        <v>Food &amp; Staples Retailing</v>
      </c>
      <c r="J399" s="84">
        <f>VLOOKUP($D399,GICS!$A$2:$H$159,7,0)</f>
        <v>30</v>
      </c>
      <c r="K399" s="84" t="str">
        <f>VLOOKUP($D399,GICS!$A$2:$H$159,8,0)</f>
        <v>Consumer Staples</v>
      </c>
    </row>
    <row r="400" spans="1:11" x14ac:dyDescent="0.3">
      <c r="A400" s="253" t="s">
        <v>1576</v>
      </c>
      <c r="B400" s="254">
        <v>47.19</v>
      </c>
      <c r="C400" s="253" t="s">
        <v>1313</v>
      </c>
      <c r="D400" s="84">
        <v>25503010</v>
      </c>
      <c r="E400" s="84" t="str">
        <f>VLOOKUP($D400,GICS!$A$2:$H$159,2,0)</f>
        <v xml:space="preserve">Department Stores </v>
      </c>
      <c r="F400" s="84">
        <f>VLOOKUP($D400,GICS!$A$2:$H$159,3,0)</f>
        <v>255030</v>
      </c>
      <c r="G400" s="84" t="str">
        <f>VLOOKUP($D400,GICS!$A$2:$H$159,4,0)</f>
        <v xml:space="preserve">Multiline Retail </v>
      </c>
      <c r="H400" s="84">
        <f>VLOOKUP($D400,GICS!$A$2:$H$159,5,0)</f>
        <v>2550</v>
      </c>
      <c r="I400" s="84" t="str">
        <f>VLOOKUP($D400,GICS!$A$2:$H$159,6,0)</f>
        <v>Retailing</v>
      </c>
      <c r="J400" s="84">
        <f>VLOOKUP($D400,GICS!$A$2:$H$159,7,0)</f>
        <v>25</v>
      </c>
      <c r="K400" s="84" t="str">
        <f>VLOOKUP($D400,GICS!$A$2:$H$159,8,0)</f>
        <v>Consumer Discretionary</v>
      </c>
    </row>
    <row r="401" spans="1:12" x14ac:dyDescent="0.3">
      <c r="A401" s="253"/>
      <c r="B401" s="254"/>
      <c r="C401" s="253"/>
      <c r="D401" s="84">
        <v>25503020</v>
      </c>
      <c r="E401" s="84" t="str">
        <f>VLOOKUP($D401,GICS!$A$2:$H$159,2,0)</f>
        <v xml:space="preserve">General Merchandise Stores </v>
      </c>
      <c r="F401" s="84">
        <f>VLOOKUP($D401,GICS!$A$2:$H$159,3,0)</f>
        <v>255030</v>
      </c>
      <c r="G401" s="84" t="str">
        <f>VLOOKUP($D401,GICS!$A$2:$H$159,4,0)</f>
        <v xml:space="preserve">Multiline Retail </v>
      </c>
      <c r="H401" s="84">
        <f>VLOOKUP($D401,GICS!$A$2:$H$159,5,0)</f>
        <v>2550</v>
      </c>
      <c r="I401" s="84" t="str">
        <f>VLOOKUP($D401,GICS!$A$2:$H$159,6,0)</f>
        <v>Retailing</v>
      </c>
      <c r="J401" s="84">
        <f>VLOOKUP($D401,GICS!$A$2:$H$159,7,0)</f>
        <v>25</v>
      </c>
      <c r="K401" s="84" t="str">
        <f>VLOOKUP($D401,GICS!$A$2:$H$159,8,0)</f>
        <v>Consumer Discretionary</v>
      </c>
    </row>
    <row r="402" spans="1:12" x14ac:dyDescent="0.3">
      <c r="A402" s="84" t="s">
        <v>1576</v>
      </c>
      <c r="B402" s="85">
        <v>47.21</v>
      </c>
      <c r="C402" s="84" t="s">
        <v>1314</v>
      </c>
      <c r="D402" s="84">
        <v>30101030</v>
      </c>
      <c r="E402" s="84" t="str">
        <f>VLOOKUP($D402,GICS!$A$2:$H$159,2,0)</f>
        <v xml:space="preserve">Food Retail  </v>
      </c>
      <c r="F402" s="84">
        <f>VLOOKUP($D402,GICS!$A$2:$H$159,3,0)</f>
        <v>301010</v>
      </c>
      <c r="G402" s="84" t="str">
        <f>VLOOKUP($D402,GICS!$A$2:$H$159,4,0)</f>
        <v xml:space="preserve">Food &amp; Staples Retailing </v>
      </c>
      <c r="H402" s="84">
        <f>VLOOKUP($D402,GICS!$A$2:$H$159,5,0)</f>
        <v>3010</v>
      </c>
      <c r="I402" s="84" t="str">
        <f>VLOOKUP($D402,GICS!$A$2:$H$159,6,0)</f>
        <v>Food &amp; Staples Retailing</v>
      </c>
      <c r="J402" s="84">
        <f>VLOOKUP($D402,GICS!$A$2:$H$159,7,0)</f>
        <v>30</v>
      </c>
      <c r="K402" s="84" t="str">
        <f>VLOOKUP($D402,GICS!$A$2:$H$159,8,0)</f>
        <v>Consumer Staples</v>
      </c>
    </row>
    <row r="403" spans="1:12" x14ac:dyDescent="0.3">
      <c r="A403" s="84" t="s">
        <v>1576</v>
      </c>
      <c r="B403" s="85">
        <v>47.22</v>
      </c>
      <c r="C403" s="84" t="s">
        <v>1315</v>
      </c>
      <c r="D403" s="84">
        <v>30101030</v>
      </c>
      <c r="E403" s="84" t="str">
        <f>VLOOKUP($D403,GICS!$A$2:$H$159,2,0)</f>
        <v xml:space="preserve">Food Retail  </v>
      </c>
      <c r="F403" s="84">
        <f>VLOOKUP($D403,GICS!$A$2:$H$159,3,0)</f>
        <v>301010</v>
      </c>
      <c r="G403" s="84" t="str">
        <f>VLOOKUP($D403,GICS!$A$2:$H$159,4,0)</f>
        <v xml:space="preserve">Food &amp; Staples Retailing </v>
      </c>
      <c r="H403" s="84">
        <f>VLOOKUP($D403,GICS!$A$2:$H$159,5,0)</f>
        <v>3010</v>
      </c>
      <c r="I403" s="84" t="str">
        <f>VLOOKUP($D403,GICS!$A$2:$H$159,6,0)</f>
        <v>Food &amp; Staples Retailing</v>
      </c>
      <c r="J403" s="84">
        <f>VLOOKUP($D403,GICS!$A$2:$H$159,7,0)</f>
        <v>30</v>
      </c>
      <c r="K403" s="84" t="str">
        <f>VLOOKUP($D403,GICS!$A$2:$H$159,8,0)</f>
        <v>Consumer Staples</v>
      </c>
    </row>
    <row r="404" spans="1:12" x14ac:dyDescent="0.3">
      <c r="A404" s="84" t="s">
        <v>1576</v>
      </c>
      <c r="B404" s="85">
        <v>47.23</v>
      </c>
      <c r="C404" s="84" t="s">
        <v>1316</v>
      </c>
      <c r="D404" s="84">
        <v>30101030</v>
      </c>
      <c r="E404" s="84" t="str">
        <f>VLOOKUP($D404,GICS!$A$2:$H$159,2,0)</f>
        <v xml:space="preserve">Food Retail  </v>
      </c>
      <c r="F404" s="84">
        <f>VLOOKUP($D404,GICS!$A$2:$H$159,3,0)</f>
        <v>301010</v>
      </c>
      <c r="G404" s="84" t="str">
        <f>VLOOKUP($D404,GICS!$A$2:$H$159,4,0)</f>
        <v xml:space="preserve">Food &amp; Staples Retailing </v>
      </c>
      <c r="H404" s="84">
        <f>VLOOKUP($D404,GICS!$A$2:$H$159,5,0)</f>
        <v>3010</v>
      </c>
      <c r="I404" s="84" t="str">
        <f>VLOOKUP($D404,GICS!$A$2:$H$159,6,0)</f>
        <v>Food &amp; Staples Retailing</v>
      </c>
      <c r="J404" s="84">
        <f>VLOOKUP($D404,GICS!$A$2:$H$159,7,0)</f>
        <v>30</v>
      </c>
      <c r="K404" s="84" t="str">
        <f>VLOOKUP($D404,GICS!$A$2:$H$159,8,0)</f>
        <v>Consumer Staples</v>
      </c>
    </row>
    <row r="405" spans="1:12" x14ac:dyDescent="0.3">
      <c r="A405" s="84" t="s">
        <v>1576</v>
      </c>
      <c r="B405" s="85">
        <v>47.24</v>
      </c>
      <c r="C405" s="84" t="s">
        <v>1564</v>
      </c>
      <c r="D405" s="84">
        <v>30101030</v>
      </c>
      <c r="E405" s="84" t="str">
        <f>VLOOKUP($D405,GICS!$A$2:$H$159,2,0)</f>
        <v xml:space="preserve">Food Retail  </v>
      </c>
      <c r="F405" s="84">
        <f>VLOOKUP($D405,GICS!$A$2:$H$159,3,0)</f>
        <v>301010</v>
      </c>
      <c r="G405" s="84" t="str">
        <f>VLOOKUP($D405,GICS!$A$2:$H$159,4,0)</f>
        <v xml:space="preserve">Food &amp; Staples Retailing </v>
      </c>
      <c r="H405" s="84">
        <f>VLOOKUP($D405,GICS!$A$2:$H$159,5,0)</f>
        <v>3010</v>
      </c>
      <c r="I405" s="84" t="str">
        <f>VLOOKUP($D405,GICS!$A$2:$H$159,6,0)</f>
        <v>Food &amp; Staples Retailing</v>
      </c>
      <c r="J405" s="84">
        <f>VLOOKUP($D405,GICS!$A$2:$H$159,7,0)</f>
        <v>30</v>
      </c>
      <c r="K405" s="84" t="str">
        <f>VLOOKUP($D405,GICS!$A$2:$H$159,8,0)</f>
        <v>Consumer Staples</v>
      </c>
    </row>
    <row r="406" spans="1:12" x14ac:dyDescent="0.3">
      <c r="A406" s="84" t="s">
        <v>1576</v>
      </c>
      <c r="B406" s="85">
        <v>47.25</v>
      </c>
      <c r="C406" s="84" t="s">
        <v>1317</v>
      </c>
      <c r="D406" s="84">
        <v>30101030</v>
      </c>
      <c r="E406" s="84" t="str">
        <f>VLOOKUP($D406,GICS!$A$2:$H$159,2,0)</f>
        <v xml:space="preserve">Food Retail  </v>
      </c>
      <c r="F406" s="84">
        <f>VLOOKUP($D406,GICS!$A$2:$H$159,3,0)</f>
        <v>301010</v>
      </c>
      <c r="G406" s="84" t="str">
        <f>VLOOKUP($D406,GICS!$A$2:$H$159,4,0)</f>
        <v xml:space="preserve">Food &amp; Staples Retailing </v>
      </c>
      <c r="H406" s="84">
        <f>VLOOKUP($D406,GICS!$A$2:$H$159,5,0)</f>
        <v>3010</v>
      </c>
      <c r="I406" s="84" t="str">
        <f>VLOOKUP($D406,GICS!$A$2:$H$159,6,0)</f>
        <v>Food &amp; Staples Retailing</v>
      </c>
      <c r="J406" s="84">
        <f>VLOOKUP($D406,GICS!$A$2:$H$159,7,0)</f>
        <v>30</v>
      </c>
      <c r="K406" s="84" t="str">
        <f>VLOOKUP($D406,GICS!$A$2:$H$159,8,0)</f>
        <v>Consumer Staples</v>
      </c>
    </row>
    <row r="407" spans="1:12" x14ac:dyDescent="0.3">
      <c r="A407" s="84" t="s">
        <v>1576</v>
      </c>
      <c r="B407" s="85">
        <v>47.26</v>
      </c>
      <c r="C407" s="84" t="s">
        <v>1318</v>
      </c>
      <c r="D407" s="84">
        <v>30101030</v>
      </c>
      <c r="E407" s="84" t="str">
        <f>VLOOKUP($D407,GICS!$A$2:$H$159,2,0)</f>
        <v xml:space="preserve">Food Retail  </v>
      </c>
      <c r="F407" s="84">
        <f>VLOOKUP($D407,GICS!$A$2:$H$159,3,0)</f>
        <v>301010</v>
      </c>
      <c r="G407" s="84" t="str">
        <f>VLOOKUP($D407,GICS!$A$2:$H$159,4,0)</f>
        <v xml:space="preserve">Food &amp; Staples Retailing </v>
      </c>
      <c r="H407" s="84">
        <f>VLOOKUP($D407,GICS!$A$2:$H$159,5,0)</f>
        <v>3010</v>
      </c>
      <c r="I407" s="84" t="str">
        <f>VLOOKUP($D407,GICS!$A$2:$H$159,6,0)</f>
        <v>Food &amp; Staples Retailing</v>
      </c>
      <c r="J407" s="84">
        <f>VLOOKUP($D407,GICS!$A$2:$H$159,7,0)</f>
        <v>30</v>
      </c>
      <c r="K407" s="84" t="str">
        <f>VLOOKUP($D407,GICS!$A$2:$H$159,8,0)</f>
        <v>Consumer Staples</v>
      </c>
    </row>
    <row r="408" spans="1:12" x14ac:dyDescent="0.3">
      <c r="A408" s="84" t="s">
        <v>1576</v>
      </c>
      <c r="B408" s="85">
        <v>47.29</v>
      </c>
      <c r="C408" s="84" t="s">
        <v>1319</v>
      </c>
      <c r="D408" s="84">
        <v>30101030</v>
      </c>
      <c r="E408" s="84" t="str">
        <f>VLOOKUP($D408,GICS!$A$2:$H$159,2,0)</f>
        <v xml:space="preserve">Food Retail  </v>
      </c>
      <c r="F408" s="84">
        <f>VLOOKUP($D408,GICS!$A$2:$H$159,3,0)</f>
        <v>301010</v>
      </c>
      <c r="G408" s="84" t="str">
        <f>VLOOKUP($D408,GICS!$A$2:$H$159,4,0)</f>
        <v xml:space="preserve">Food &amp; Staples Retailing </v>
      </c>
      <c r="H408" s="84">
        <f>VLOOKUP($D408,GICS!$A$2:$H$159,5,0)</f>
        <v>3010</v>
      </c>
      <c r="I408" s="84" t="str">
        <f>VLOOKUP($D408,GICS!$A$2:$H$159,6,0)</f>
        <v>Food &amp; Staples Retailing</v>
      </c>
      <c r="J408" s="84">
        <f>VLOOKUP($D408,GICS!$A$2:$H$159,7,0)</f>
        <v>30</v>
      </c>
      <c r="K408" s="84" t="str">
        <f>VLOOKUP($D408,GICS!$A$2:$H$159,8,0)</f>
        <v>Consumer Staples</v>
      </c>
    </row>
    <row r="409" spans="1:12" x14ac:dyDescent="0.3">
      <c r="A409" s="84" t="s">
        <v>1576</v>
      </c>
      <c r="B409" s="85">
        <v>47.3</v>
      </c>
      <c r="C409" s="84" t="s">
        <v>1320</v>
      </c>
      <c r="D409" s="84">
        <v>25504050</v>
      </c>
      <c r="E409" s="84" t="str">
        <f>VLOOKUP($D409,GICS!$A$2:$H$159,2,0)</f>
        <v xml:space="preserve">Automotive Retail </v>
      </c>
      <c r="F409" s="84">
        <f>VLOOKUP($D409,GICS!$A$2:$H$159,3,0)</f>
        <v>255040</v>
      </c>
      <c r="G409" s="84" t="str">
        <f>VLOOKUP($D409,GICS!$A$2:$H$159,4,0)</f>
        <v xml:space="preserve">Specialty Retail </v>
      </c>
      <c r="H409" s="84">
        <f>VLOOKUP($D409,GICS!$A$2:$H$159,5,0)</f>
        <v>2550</v>
      </c>
      <c r="I409" s="84" t="str">
        <f>VLOOKUP($D409,GICS!$A$2:$H$159,6,0)</f>
        <v>Retailing</v>
      </c>
      <c r="J409" s="84">
        <f>VLOOKUP($D409,GICS!$A$2:$H$159,7,0)</f>
        <v>25</v>
      </c>
      <c r="K409" s="84" t="str">
        <f>VLOOKUP($D409,GICS!$A$2:$H$159,8,0)</f>
        <v>Consumer Discretionary</v>
      </c>
    </row>
    <row r="410" spans="1:12" x14ac:dyDescent="0.3">
      <c r="A410" s="84" t="s">
        <v>1576</v>
      </c>
      <c r="B410" s="85">
        <v>47.41</v>
      </c>
      <c r="C410" s="84" t="s">
        <v>1321</v>
      </c>
      <c r="D410" s="84">
        <v>25504020</v>
      </c>
      <c r="E410" s="84" t="str">
        <f>VLOOKUP($D410,GICS!$A$2:$H$159,2,0)</f>
        <v xml:space="preserve">Computer &amp; Electronics Retail </v>
      </c>
      <c r="F410" s="84">
        <f>VLOOKUP($D410,GICS!$A$2:$H$159,3,0)</f>
        <v>255040</v>
      </c>
      <c r="G410" s="84" t="str">
        <f>VLOOKUP($D410,GICS!$A$2:$H$159,4,0)</f>
        <v xml:space="preserve">Specialty Retail </v>
      </c>
      <c r="H410" s="84">
        <f>VLOOKUP($D410,GICS!$A$2:$H$159,5,0)</f>
        <v>2550</v>
      </c>
      <c r="I410" s="84" t="str">
        <f>VLOOKUP($D410,GICS!$A$2:$H$159,6,0)</f>
        <v>Retailing</v>
      </c>
      <c r="J410" s="84">
        <f>VLOOKUP($D410,GICS!$A$2:$H$159,7,0)</f>
        <v>25</v>
      </c>
      <c r="K410" s="84" t="str">
        <f>VLOOKUP($D410,GICS!$A$2:$H$159,8,0)</f>
        <v>Consumer Discretionary</v>
      </c>
    </row>
    <row r="411" spans="1:12" x14ac:dyDescent="0.3">
      <c r="A411" s="84" t="s">
        <v>1576</v>
      </c>
      <c r="B411" s="85">
        <v>47.42</v>
      </c>
      <c r="C411" s="84" t="s">
        <v>1322</v>
      </c>
      <c r="D411" s="84">
        <v>25504020</v>
      </c>
      <c r="E411" s="84" t="str">
        <f>VLOOKUP($D411,GICS!$A$2:$H$159,2,0)</f>
        <v xml:space="preserve">Computer &amp; Electronics Retail </v>
      </c>
      <c r="F411" s="84">
        <f>VLOOKUP($D411,GICS!$A$2:$H$159,3,0)</f>
        <v>255040</v>
      </c>
      <c r="G411" s="84" t="str">
        <f>VLOOKUP($D411,GICS!$A$2:$H$159,4,0)</f>
        <v xml:space="preserve">Specialty Retail </v>
      </c>
      <c r="H411" s="84">
        <f>VLOOKUP($D411,GICS!$A$2:$H$159,5,0)</f>
        <v>2550</v>
      </c>
      <c r="I411" s="84" t="str">
        <f>VLOOKUP($D411,GICS!$A$2:$H$159,6,0)</f>
        <v>Retailing</v>
      </c>
      <c r="J411" s="84">
        <f>VLOOKUP($D411,GICS!$A$2:$H$159,7,0)</f>
        <v>25</v>
      </c>
      <c r="K411" s="84" t="str">
        <f>VLOOKUP($D411,GICS!$A$2:$H$159,8,0)</f>
        <v>Consumer Discretionary</v>
      </c>
    </row>
    <row r="412" spans="1:12" x14ac:dyDescent="0.3">
      <c r="A412" s="84" t="s">
        <v>1576</v>
      </c>
      <c r="B412" s="85">
        <v>47.43</v>
      </c>
      <c r="C412" s="84" t="s">
        <v>1323</v>
      </c>
      <c r="D412" s="84">
        <v>25504020</v>
      </c>
      <c r="E412" s="84" t="str">
        <f>VLOOKUP($D412,GICS!$A$2:$H$159,2,0)</f>
        <v xml:space="preserve">Computer &amp; Electronics Retail </v>
      </c>
      <c r="F412" s="84">
        <f>VLOOKUP($D412,GICS!$A$2:$H$159,3,0)</f>
        <v>255040</v>
      </c>
      <c r="G412" s="84" t="str">
        <f>VLOOKUP($D412,GICS!$A$2:$H$159,4,0)</f>
        <v xml:space="preserve">Specialty Retail </v>
      </c>
      <c r="H412" s="84">
        <f>VLOOKUP($D412,GICS!$A$2:$H$159,5,0)</f>
        <v>2550</v>
      </c>
      <c r="I412" s="84" t="str">
        <f>VLOOKUP($D412,GICS!$A$2:$H$159,6,0)</f>
        <v>Retailing</v>
      </c>
      <c r="J412" s="84">
        <f>VLOOKUP($D412,GICS!$A$2:$H$159,7,0)</f>
        <v>25</v>
      </c>
      <c r="K412" s="84" t="str">
        <f>VLOOKUP($D412,GICS!$A$2:$H$159,8,0)</f>
        <v>Consumer Discretionary</v>
      </c>
    </row>
    <row r="413" spans="1:12" x14ac:dyDescent="0.3">
      <c r="A413" s="84" t="s">
        <v>1576</v>
      </c>
      <c r="B413" s="85">
        <v>47.51</v>
      </c>
      <c r="C413" s="84" t="s">
        <v>1324</v>
      </c>
      <c r="D413" s="84">
        <v>25504010</v>
      </c>
      <c r="E413" s="84" t="str">
        <f>VLOOKUP($D413,GICS!$A$2:$H$159,2,0)</f>
        <v xml:space="preserve">Apparel Retail </v>
      </c>
      <c r="F413" s="84">
        <f>VLOOKUP($D413,GICS!$A$2:$H$159,3,0)</f>
        <v>255040</v>
      </c>
      <c r="G413" s="84" t="str">
        <f>VLOOKUP($D413,GICS!$A$2:$H$159,4,0)</f>
        <v xml:space="preserve">Specialty Retail </v>
      </c>
      <c r="H413" s="84">
        <f>VLOOKUP($D413,GICS!$A$2:$H$159,5,0)</f>
        <v>2550</v>
      </c>
      <c r="I413" s="84" t="str">
        <f>VLOOKUP($D413,GICS!$A$2:$H$159,6,0)</f>
        <v>Retailing</v>
      </c>
      <c r="J413" s="84">
        <f>VLOOKUP($D413,GICS!$A$2:$H$159,7,0)</f>
        <v>25</v>
      </c>
      <c r="K413" s="84" t="str">
        <f>VLOOKUP($D413,GICS!$A$2:$H$159,8,0)</f>
        <v>Consumer Discretionary</v>
      </c>
    </row>
    <row r="414" spans="1:12" x14ac:dyDescent="0.3">
      <c r="A414" s="84" t="s">
        <v>1576</v>
      </c>
      <c r="B414" s="85">
        <v>47.52</v>
      </c>
      <c r="C414" s="84" t="s">
        <v>1325</v>
      </c>
      <c r="D414" s="84">
        <v>25504030</v>
      </c>
      <c r="E414" s="84" t="str">
        <f>VLOOKUP($D414,GICS!$A$2:$H$159,2,0)</f>
        <v xml:space="preserve">Home Improvement Retail </v>
      </c>
      <c r="F414" s="84">
        <f>VLOOKUP($D414,GICS!$A$2:$H$159,3,0)</f>
        <v>255040</v>
      </c>
      <c r="G414" s="84" t="str">
        <f>VLOOKUP($D414,GICS!$A$2:$H$159,4,0)</f>
        <v xml:space="preserve">Specialty Retail </v>
      </c>
      <c r="H414" s="84">
        <f>VLOOKUP($D414,GICS!$A$2:$H$159,5,0)</f>
        <v>2550</v>
      </c>
      <c r="I414" s="84" t="str">
        <f>VLOOKUP($D414,GICS!$A$2:$H$159,6,0)</f>
        <v>Retailing</v>
      </c>
      <c r="J414" s="84">
        <f>VLOOKUP($D414,GICS!$A$2:$H$159,7,0)</f>
        <v>25</v>
      </c>
      <c r="K414" s="84" t="str">
        <f>VLOOKUP($D414,GICS!$A$2:$H$159,8,0)</f>
        <v>Consumer Discretionary</v>
      </c>
    </row>
    <row r="415" spans="1:12" x14ac:dyDescent="0.3">
      <c r="A415" s="84" t="s">
        <v>1576</v>
      </c>
      <c r="B415" s="85">
        <v>47.53</v>
      </c>
      <c r="C415" s="84" t="s">
        <v>1326</v>
      </c>
      <c r="D415" s="84">
        <v>25504060</v>
      </c>
      <c r="E415" s="84" t="str">
        <f>VLOOKUP($D415,GICS!$A$2:$H$159,2,0)</f>
        <v xml:space="preserve">Homefurnishing Retail </v>
      </c>
      <c r="F415" s="84">
        <f>VLOOKUP($D415,GICS!$A$2:$H$159,3,0)</f>
        <v>255040</v>
      </c>
      <c r="G415" s="84" t="str">
        <f>VLOOKUP($D415,GICS!$A$2:$H$159,4,0)</f>
        <v xml:space="preserve">Specialty Retail </v>
      </c>
      <c r="H415" s="84">
        <f>VLOOKUP($D415,GICS!$A$2:$H$159,5,0)</f>
        <v>2550</v>
      </c>
      <c r="I415" s="84" t="str">
        <f>VLOOKUP($D415,GICS!$A$2:$H$159,6,0)</f>
        <v>Retailing</v>
      </c>
      <c r="J415" s="84">
        <f>VLOOKUP($D415,GICS!$A$2:$H$159,7,0)</f>
        <v>25</v>
      </c>
      <c r="K415" s="84" t="str">
        <f>VLOOKUP($D415,GICS!$A$2:$H$159,8,0)</f>
        <v>Consumer Discretionary</v>
      </c>
      <c r="L415" s="86"/>
    </row>
    <row r="416" spans="1:12" x14ac:dyDescent="0.3">
      <c r="A416" s="84" t="s">
        <v>1576</v>
      </c>
      <c r="B416" s="85">
        <v>47.54</v>
      </c>
      <c r="C416" s="84" t="s">
        <v>1327</v>
      </c>
      <c r="D416" s="84">
        <v>25504030</v>
      </c>
      <c r="E416" s="84" t="str">
        <f>VLOOKUP($D416,GICS!$A$2:$H$159,2,0)</f>
        <v xml:space="preserve">Home Improvement Retail </v>
      </c>
      <c r="F416" s="84">
        <f>VLOOKUP($D416,GICS!$A$2:$H$159,3,0)</f>
        <v>255040</v>
      </c>
      <c r="G416" s="84" t="str">
        <f>VLOOKUP($D416,GICS!$A$2:$H$159,4,0)</f>
        <v xml:space="preserve">Specialty Retail </v>
      </c>
      <c r="H416" s="84">
        <f>VLOOKUP($D416,GICS!$A$2:$H$159,5,0)</f>
        <v>2550</v>
      </c>
      <c r="I416" s="84" t="str">
        <f>VLOOKUP($D416,GICS!$A$2:$H$159,6,0)</f>
        <v>Retailing</v>
      </c>
      <c r="J416" s="84">
        <f>VLOOKUP($D416,GICS!$A$2:$H$159,7,0)</f>
        <v>25</v>
      </c>
      <c r="K416" s="84" t="str">
        <f>VLOOKUP($D416,GICS!$A$2:$H$159,8,0)</f>
        <v>Consumer Discretionary</v>
      </c>
    </row>
    <row r="417" spans="1:11" x14ac:dyDescent="0.3">
      <c r="A417" s="84" t="s">
        <v>1576</v>
      </c>
      <c r="B417" s="85">
        <v>47.59</v>
      </c>
      <c r="C417" s="84" t="s">
        <v>1328</v>
      </c>
      <c r="D417" s="84">
        <v>25504060</v>
      </c>
      <c r="E417" s="84" t="str">
        <f>VLOOKUP($D417,GICS!$A$2:$H$159,2,0)</f>
        <v xml:space="preserve">Homefurnishing Retail </v>
      </c>
      <c r="F417" s="84">
        <f>VLOOKUP($D417,GICS!$A$2:$H$159,3,0)</f>
        <v>255040</v>
      </c>
      <c r="G417" s="84" t="str">
        <f>VLOOKUP($D417,GICS!$A$2:$H$159,4,0)</f>
        <v xml:space="preserve">Specialty Retail </v>
      </c>
      <c r="H417" s="84">
        <f>VLOOKUP($D417,GICS!$A$2:$H$159,5,0)</f>
        <v>2550</v>
      </c>
      <c r="I417" s="84" t="str">
        <f>VLOOKUP($D417,GICS!$A$2:$H$159,6,0)</f>
        <v>Retailing</v>
      </c>
      <c r="J417" s="84">
        <f>VLOOKUP($D417,GICS!$A$2:$H$159,7,0)</f>
        <v>25</v>
      </c>
      <c r="K417" s="84" t="str">
        <f>VLOOKUP($D417,GICS!$A$2:$H$159,8,0)</f>
        <v>Consumer Discretionary</v>
      </c>
    </row>
    <row r="418" spans="1:11" x14ac:dyDescent="0.3">
      <c r="A418" s="84" t="s">
        <v>1576</v>
      </c>
      <c r="B418" s="85">
        <v>47.61</v>
      </c>
      <c r="C418" s="84" t="s">
        <v>1329</v>
      </c>
      <c r="D418" s="84">
        <v>25504040</v>
      </c>
      <c r="E418" s="84" t="str">
        <f>VLOOKUP($D418,GICS!$A$2:$H$159,2,0)</f>
        <v xml:space="preserve">Specialty Stores </v>
      </c>
      <c r="F418" s="84">
        <f>VLOOKUP($D418,GICS!$A$2:$H$159,3,0)</f>
        <v>255040</v>
      </c>
      <c r="G418" s="84" t="str">
        <f>VLOOKUP($D418,GICS!$A$2:$H$159,4,0)</f>
        <v xml:space="preserve">Specialty Retail </v>
      </c>
      <c r="H418" s="84">
        <f>VLOOKUP($D418,GICS!$A$2:$H$159,5,0)</f>
        <v>2550</v>
      </c>
      <c r="I418" s="84" t="str">
        <f>VLOOKUP($D418,GICS!$A$2:$H$159,6,0)</f>
        <v>Retailing</v>
      </c>
      <c r="J418" s="84">
        <f>VLOOKUP($D418,GICS!$A$2:$H$159,7,0)</f>
        <v>25</v>
      </c>
      <c r="K418" s="84" t="str">
        <f>VLOOKUP($D418,GICS!$A$2:$H$159,8,0)</f>
        <v>Consumer Discretionary</v>
      </c>
    </row>
    <row r="419" spans="1:11" x14ac:dyDescent="0.3">
      <c r="A419" s="84" t="s">
        <v>1576</v>
      </c>
      <c r="B419" s="85">
        <v>47.62</v>
      </c>
      <c r="C419" s="84" t="s">
        <v>1330</v>
      </c>
      <c r="D419" s="84">
        <v>25504040</v>
      </c>
      <c r="E419" s="84" t="str">
        <f>VLOOKUP($D419,GICS!$A$2:$H$159,2,0)</f>
        <v xml:space="preserve">Specialty Stores </v>
      </c>
      <c r="F419" s="84">
        <f>VLOOKUP($D419,GICS!$A$2:$H$159,3,0)</f>
        <v>255040</v>
      </c>
      <c r="G419" s="84" t="str">
        <f>VLOOKUP($D419,GICS!$A$2:$H$159,4,0)</f>
        <v xml:space="preserve">Specialty Retail </v>
      </c>
      <c r="H419" s="84">
        <f>VLOOKUP($D419,GICS!$A$2:$H$159,5,0)</f>
        <v>2550</v>
      </c>
      <c r="I419" s="84" t="str">
        <f>VLOOKUP($D419,GICS!$A$2:$H$159,6,0)</f>
        <v>Retailing</v>
      </c>
      <c r="J419" s="84">
        <f>VLOOKUP($D419,GICS!$A$2:$H$159,7,0)</f>
        <v>25</v>
      </c>
      <c r="K419" s="84" t="str">
        <f>VLOOKUP($D419,GICS!$A$2:$H$159,8,0)</f>
        <v>Consumer Discretionary</v>
      </c>
    </row>
    <row r="420" spans="1:11" x14ac:dyDescent="0.3">
      <c r="A420" s="84" t="s">
        <v>1576</v>
      </c>
      <c r="B420" s="85">
        <v>47.63</v>
      </c>
      <c r="C420" s="84" t="s">
        <v>1331</v>
      </c>
      <c r="D420" s="84">
        <v>25504040</v>
      </c>
      <c r="E420" s="84" t="str">
        <f>VLOOKUP($D420,GICS!$A$2:$H$159,2,0)</f>
        <v xml:space="preserve">Specialty Stores </v>
      </c>
      <c r="F420" s="84">
        <f>VLOOKUP($D420,GICS!$A$2:$H$159,3,0)</f>
        <v>255040</v>
      </c>
      <c r="G420" s="84" t="str">
        <f>VLOOKUP($D420,GICS!$A$2:$H$159,4,0)</f>
        <v xml:space="preserve">Specialty Retail </v>
      </c>
      <c r="H420" s="84">
        <f>VLOOKUP($D420,GICS!$A$2:$H$159,5,0)</f>
        <v>2550</v>
      </c>
      <c r="I420" s="84" t="str">
        <f>VLOOKUP($D420,GICS!$A$2:$H$159,6,0)</f>
        <v>Retailing</v>
      </c>
      <c r="J420" s="84">
        <f>VLOOKUP($D420,GICS!$A$2:$H$159,7,0)</f>
        <v>25</v>
      </c>
      <c r="K420" s="84" t="str">
        <f>VLOOKUP($D420,GICS!$A$2:$H$159,8,0)</f>
        <v>Consumer Discretionary</v>
      </c>
    </row>
    <row r="421" spans="1:11" x14ac:dyDescent="0.3">
      <c r="A421" s="84" t="s">
        <v>1576</v>
      </c>
      <c r="B421" s="85">
        <v>47.64</v>
      </c>
      <c r="C421" s="84" t="s">
        <v>1332</v>
      </c>
      <c r="D421" s="84">
        <v>25504040</v>
      </c>
      <c r="E421" s="84" t="str">
        <f>VLOOKUP($D421,GICS!$A$2:$H$159,2,0)</f>
        <v xml:space="preserve">Specialty Stores </v>
      </c>
      <c r="F421" s="84">
        <f>VLOOKUP($D421,GICS!$A$2:$H$159,3,0)</f>
        <v>255040</v>
      </c>
      <c r="G421" s="84" t="str">
        <f>VLOOKUP($D421,GICS!$A$2:$H$159,4,0)</f>
        <v xml:space="preserve">Specialty Retail </v>
      </c>
      <c r="H421" s="84">
        <f>VLOOKUP($D421,GICS!$A$2:$H$159,5,0)</f>
        <v>2550</v>
      </c>
      <c r="I421" s="84" t="str">
        <f>VLOOKUP($D421,GICS!$A$2:$H$159,6,0)</f>
        <v>Retailing</v>
      </c>
      <c r="J421" s="84">
        <f>VLOOKUP($D421,GICS!$A$2:$H$159,7,0)</f>
        <v>25</v>
      </c>
      <c r="K421" s="84" t="str">
        <f>VLOOKUP($D421,GICS!$A$2:$H$159,8,0)</f>
        <v>Consumer Discretionary</v>
      </c>
    </row>
    <row r="422" spans="1:11" x14ac:dyDescent="0.3">
      <c r="A422" s="84" t="s">
        <v>1576</v>
      </c>
      <c r="B422" s="85">
        <v>47.65</v>
      </c>
      <c r="C422" s="84" t="s">
        <v>1333</v>
      </c>
      <c r="D422" s="84">
        <v>25504040</v>
      </c>
      <c r="E422" s="84" t="str">
        <f>VLOOKUP($D422,GICS!$A$2:$H$159,2,0)</f>
        <v xml:space="preserve">Specialty Stores </v>
      </c>
      <c r="F422" s="84">
        <f>VLOOKUP($D422,GICS!$A$2:$H$159,3,0)</f>
        <v>255040</v>
      </c>
      <c r="G422" s="84" t="str">
        <f>VLOOKUP($D422,GICS!$A$2:$H$159,4,0)</f>
        <v xml:space="preserve">Specialty Retail </v>
      </c>
      <c r="H422" s="84">
        <f>VLOOKUP($D422,GICS!$A$2:$H$159,5,0)</f>
        <v>2550</v>
      </c>
      <c r="I422" s="84" t="str">
        <f>VLOOKUP($D422,GICS!$A$2:$H$159,6,0)</f>
        <v>Retailing</v>
      </c>
      <c r="J422" s="84">
        <f>VLOOKUP($D422,GICS!$A$2:$H$159,7,0)</f>
        <v>25</v>
      </c>
      <c r="K422" s="84" t="str">
        <f>VLOOKUP($D422,GICS!$A$2:$H$159,8,0)</f>
        <v>Consumer Discretionary</v>
      </c>
    </row>
    <row r="423" spans="1:11" x14ac:dyDescent="0.3">
      <c r="A423" s="84" t="s">
        <v>1576</v>
      </c>
      <c r="B423" s="85">
        <v>47.71</v>
      </c>
      <c r="C423" s="84" t="s">
        <v>1334</v>
      </c>
      <c r="D423" s="84">
        <v>25504010</v>
      </c>
      <c r="E423" s="84" t="str">
        <f>VLOOKUP($D423,GICS!$A$2:$H$159,2,0)</f>
        <v xml:space="preserve">Apparel Retail </v>
      </c>
      <c r="F423" s="84">
        <f>VLOOKUP($D423,GICS!$A$2:$H$159,3,0)</f>
        <v>255040</v>
      </c>
      <c r="G423" s="84" t="str">
        <f>VLOOKUP($D423,GICS!$A$2:$H$159,4,0)</f>
        <v xml:space="preserve">Specialty Retail </v>
      </c>
      <c r="H423" s="84">
        <f>VLOOKUP($D423,GICS!$A$2:$H$159,5,0)</f>
        <v>2550</v>
      </c>
      <c r="I423" s="84" t="str">
        <f>VLOOKUP($D423,GICS!$A$2:$H$159,6,0)</f>
        <v>Retailing</v>
      </c>
      <c r="J423" s="84">
        <f>VLOOKUP($D423,GICS!$A$2:$H$159,7,0)</f>
        <v>25</v>
      </c>
      <c r="K423" s="84" t="str">
        <f>VLOOKUP($D423,GICS!$A$2:$H$159,8,0)</f>
        <v>Consumer Discretionary</v>
      </c>
    </row>
    <row r="424" spans="1:11" x14ac:dyDescent="0.3">
      <c r="A424" s="84" t="s">
        <v>1576</v>
      </c>
      <c r="B424" s="85">
        <v>47.72</v>
      </c>
      <c r="C424" s="84" t="s">
        <v>1335</v>
      </c>
      <c r="D424" s="84">
        <v>25504010</v>
      </c>
      <c r="E424" s="84" t="str">
        <f>VLOOKUP($D424,GICS!$A$2:$H$159,2,0)</f>
        <v xml:space="preserve">Apparel Retail </v>
      </c>
      <c r="F424" s="84">
        <f>VLOOKUP($D424,GICS!$A$2:$H$159,3,0)</f>
        <v>255040</v>
      </c>
      <c r="G424" s="84" t="str">
        <f>VLOOKUP($D424,GICS!$A$2:$H$159,4,0)</f>
        <v xml:space="preserve">Specialty Retail </v>
      </c>
      <c r="H424" s="84">
        <f>VLOOKUP($D424,GICS!$A$2:$H$159,5,0)</f>
        <v>2550</v>
      </c>
      <c r="I424" s="84" t="str">
        <f>VLOOKUP($D424,GICS!$A$2:$H$159,6,0)</f>
        <v>Retailing</v>
      </c>
      <c r="J424" s="84">
        <f>VLOOKUP($D424,GICS!$A$2:$H$159,7,0)</f>
        <v>25</v>
      </c>
      <c r="K424" s="84" t="str">
        <f>VLOOKUP($D424,GICS!$A$2:$H$159,8,0)</f>
        <v>Consumer Discretionary</v>
      </c>
    </row>
    <row r="425" spans="1:11" x14ac:dyDescent="0.3">
      <c r="A425" s="84" t="s">
        <v>1576</v>
      </c>
      <c r="B425" s="85">
        <v>47.73</v>
      </c>
      <c r="C425" s="84" t="s">
        <v>1336</v>
      </c>
      <c r="D425" s="84">
        <v>30101010</v>
      </c>
      <c r="E425" s="84" t="str">
        <f>VLOOKUP($D425,GICS!$A$2:$H$159,2,0)</f>
        <v xml:space="preserve">Drug Retail </v>
      </c>
      <c r="F425" s="84">
        <f>VLOOKUP($D425,GICS!$A$2:$H$159,3,0)</f>
        <v>301010</v>
      </c>
      <c r="G425" s="84" t="str">
        <f>VLOOKUP($D425,GICS!$A$2:$H$159,4,0)</f>
        <v xml:space="preserve">Food &amp; Staples Retailing </v>
      </c>
      <c r="H425" s="84">
        <f>VLOOKUP($D425,GICS!$A$2:$H$159,5,0)</f>
        <v>3010</v>
      </c>
      <c r="I425" s="84" t="str">
        <f>VLOOKUP($D425,GICS!$A$2:$H$159,6,0)</f>
        <v>Food &amp; Staples Retailing</v>
      </c>
      <c r="J425" s="84">
        <f>VLOOKUP($D425,GICS!$A$2:$H$159,7,0)</f>
        <v>30</v>
      </c>
      <c r="K425" s="84" t="str">
        <f>VLOOKUP($D425,GICS!$A$2:$H$159,8,0)</f>
        <v>Consumer Staples</v>
      </c>
    </row>
    <row r="426" spans="1:11" x14ac:dyDescent="0.3">
      <c r="A426" s="84" t="s">
        <v>1576</v>
      </c>
      <c r="B426" s="85">
        <v>47.74</v>
      </c>
      <c r="C426" s="84" t="s">
        <v>1337</v>
      </c>
      <c r="D426" s="84">
        <v>25504040</v>
      </c>
      <c r="E426" s="84" t="str">
        <f>VLOOKUP($D426,GICS!$A$2:$H$159,2,0)</f>
        <v xml:space="preserve">Specialty Stores </v>
      </c>
      <c r="F426" s="84">
        <f>VLOOKUP($D426,GICS!$A$2:$H$159,3,0)</f>
        <v>255040</v>
      </c>
      <c r="G426" s="84" t="str">
        <f>VLOOKUP($D426,GICS!$A$2:$H$159,4,0)</f>
        <v xml:space="preserve">Specialty Retail </v>
      </c>
      <c r="H426" s="84">
        <f>VLOOKUP($D426,GICS!$A$2:$H$159,5,0)</f>
        <v>2550</v>
      </c>
      <c r="I426" s="84" t="str">
        <f>VLOOKUP($D426,GICS!$A$2:$H$159,6,0)</f>
        <v>Retailing</v>
      </c>
      <c r="J426" s="84">
        <f>VLOOKUP($D426,GICS!$A$2:$H$159,7,0)</f>
        <v>25</v>
      </c>
      <c r="K426" s="84" t="str">
        <f>VLOOKUP($D426,GICS!$A$2:$H$159,8,0)</f>
        <v>Consumer Discretionary</v>
      </c>
    </row>
    <row r="427" spans="1:11" x14ac:dyDescent="0.3">
      <c r="A427" s="84" t="s">
        <v>1576</v>
      </c>
      <c r="B427" s="85">
        <v>47.75</v>
      </c>
      <c r="C427" s="84" t="s">
        <v>1338</v>
      </c>
      <c r="D427" s="84">
        <v>25504040</v>
      </c>
      <c r="E427" s="84" t="str">
        <f>VLOOKUP($D427,GICS!$A$2:$H$159,2,0)</f>
        <v xml:space="preserve">Specialty Stores </v>
      </c>
      <c r="F427" s="84">
        <f>VLOOKUP($D427,GICS!$A$2:$H$159,3,0)</f>
        <v>255040</v>
      </c>
      <c r="G427" s="84" t="str">
        <f>VLOOKUP($D427,GICS!$A$2:$H$159,4,0)</f>
        <v xml:space="preserve">Specialty Retail </v>
      </c>
      <c r="H427" s="84">
        <f>VLOOKUP($D427,GICS!$A$2:$H$159,5,0)</f>
        <v>2550</v>
      </c>
      <c r="I427" s="84" t="str">
        <f>VLOOKUP($D427,GICS!$A$2:$H$159,6,0)</f>
        <v>Retailing</v>
      </c>
      <c r="J427" s="84">
        <f>VLOOKUP($D427,GICS!$A$2:$H$159,7,0)</f>
        <v>25</v>
      </c>
      <c r="K427" s="84" t="str">
        <f>VLOOKUP($D427,GICS!$A$2:$H$159,8,0)</f>
        <v>Consumer Discretionary</v>
      </c>
    </row>
    <row r="428" spans="1:11" x14ac:dyDescent="0.3">
      <c r="A428" s="84" t="s">
        <v>1576</v>
      </c>
      <c r="B428" s="85">
        <v>47.76</v>
      </c>
      <c r="C428" s="84" t="s">
        <v>1565</v>
      </c>
      <c r="D428" s="84">
        <v>25504040</v>
      </c>
      <c r="E428" s="84" t="str">
        <f>VLOOKUP($D428,GICS!$A$2:$H$159,2,0)</f>
        <v xml:space="preserve">Specialty Stores </v>
      </c>
      <c r="F428" s="84">
        <f>VLOOKUP($D428,GICS!$A$2:$H$159,3,0)</f>
        <v>255040</v>
      </c>
      <c r="G428" s="84" t="str">
        <f>VLOOKUP($D428,GICS!$A$2:$H$159,4,0)</f>
        <v xml:space="preserve">Specialty Retail </v>
      </c>
      <c r="H428" s="84">
        <f>VLOOKUP($D428,GICS!$A$2:$H$159,5,0)</f>
        <v>2550</v>
      </c>
      <c r="I428" s="84" t="str">
        <f>VLOOKUP($D428,GICS!$A$2:$H$159,6,0)</f>
        <v>Retailing</v>
      </c>
      <c r="J428" s="84">
        <f>VLOOKUP($D428,GICS!$A$2:$H$159,7,0)</f>
        <v>25</v>
      </c>
      <c r="K428" s="84" t="str">
        <f>VLOOKUP($D428,GICS!$A$2:$H$159,8,0)</f>
        <v>Consumer Discretionary</v>
      </c>
    </row>
    <row r="429" spans="1:11" x14ac:dyDescent="0.3">
      <c r="A429" s="84" t="s">
        <v>1576</v>
      </c>
      <c r="B429" s="85">
        <v>47.77</v>
      </c>
      <c r="C429" s="84" t="s">
        <v>1339</v>
      </c>
      <c r="D429" s="84">
        <v>25504040</v>
      </c>
      <c r="E429" s="84" t="str">
        <f>VLOOKUP($D429,GICS!$A$2:$H$159,2,0)</f>
        <v xml:space="preserve">Specialty Stores </v>
      </c>
      <c r="F429" s="84">
        <f>VLOOKUP($D429,GICS!$A$2:$H$159,3,0)</f>
        <v>255040</v>
      </c>
      <c r="G429" s="84" t="str">
        <f>VLOOKUP($D429,GICS!$A$2:$H$159,4,0)</f>
        <v xml:space="preserve">Specialty Retail </v>
      </c>
      <c r="H429" s="84">
        <f>VLOOKUP($D429,GICS!$A$2:$H$159,5,0)</f>
        <v>2550</v>
      </c>
      <c r="I429" s="84" t="str">
        <f>VLOOKUP($D429,GICS!$A$2:$H$159,6,0)</f>
        <v>Retailing</v>
      </c>
      <c r="J429" s="84">
        <f>VLOOKUP($D429,GICS!$A$2:$H$159,7,0)</f>
        <v>25</v>
      </c>
      <c r="K429" s="84" t="str">
        <f>VLOOKUP($D429,GICS!$A$2:$H$159,8,0)</f>
        <v>Consumer Discretionary</v>
      </c>
    </row>
    <row r="430" spans="1:11" x14ac:dyDescent="0.3">
      <c r="A430" s="84" t="s">
        <v>1576</v>
      </c>
      <c r="B430" s="85">
        <v>47.78</v>
      </c>
      <c r="C430" s="84" t="s">
        <v>1340</v>
      </c>
      <c r="D430" s="84">
        <v>25504040</v>
      </c>
      <c r="E430" s="84" t="str">
        <f>VLOOKUP($D430,GICS!$A$2:$H$159,2,0)</f>
        <v xml:space="preserve">Specialty Stores </v>
      </c>
      <c r="F430" s="84">
        <f>VLOOKUP($D430,GICS!$A$2:$H$159,3,0)</f>
        <v>255040</v>
      </c>
      <c r="G430" s="84" t="str">
        <f>VLOOKUP($D430,GICS!$A$2:$H$159,4,0)</f>
        <v xml:space="preserve">Specialty Retail </v>
      </c>
      <c r="H430" s="84">
        <f>VLOOKUP($D430,GICS!$A$2:$H$159,5,0)</f>
        <v>2550</v>
      </c>
      <c r="I430" s="84" t="str">
        <f>VLOOKUP($D430,GICS!$A$2:$H$159,6,0)</f>
        <v>Retailing</v>
      </c>
      <c r="J430" s="84">
        <f>VLOOKUP($D430,GICS!$A$2:$H$159,7,0)</f>
        <v>25</v>
      </c>
      <c r="K430" s="84" t="str">
        <f>VLOOKUP($D430,GICS!$A$2:$H$159,8,0)</f>
        <v>Consumer Discretionary</v>
      </c>
    </row>
    <row r="431" spans="1:11" x14ac:dyDescent="0.3">
      <c r="A431" s="84" t="s">
        <v>1576</v>
      </c>
      <c r="B431" s="85">
        <v>47.79</v>
      </c>
      <c r="C431" s="84" t="s">
        <v>1341</v>
      </c>
      <c r="D431" s="84">
        <v>25504040</v>
      </c>
      <c r="E431" s="84" t="str">
        <f>VLOOKUP($D431,GICS!$A$2:$H$159,2,0)</f>
        <v xml:space="preserve">Specialty Stores </v>
      </c>
      <c r="F431" s="84">
        <f>VLOOKUP($D431,GICS!$A$2:$H$159,3,0)</f>
        <v>255040</v>
      </c>
      <c r="G431" s="84" t="str">
        <f>VLOOKUP($D431,GICS!$A$2:$H$159,4,0)</f>
        <v xml:space="preserve">Specialty Retail </v>
      </c>
      <c r="H431" s="84">
        <f>VLOOKUP($D431,GICS!$A$2:$H$159,5,0)</f>
        <v>2550</v>
      </c>
      <c r="I431" s="84" t="str">
        <f>VLOOKUP($D431,GICS!$A$2:$H$159,6,0)</f>
        <v>Retailing</v>
      </c>
      <c r="J431" s="84">
        <f>VLOOKUP($D431,GICS!$A$2:$H$159,7,0)</f>
        <v>25</v>
      </c>
      <c r="K431" s="84" t="str">
        <f>VLOOKUP($D431,GICS!$A$2:$H$159,8,0)</f>
        <v>Consumer Discretionary</v>
      </c>
    </row>
    <row r="432" spans="1:11" x14ac:dyDescent="0.3">
      <c r="A432" s="84" t="s">
        <v>1576</v>
      </c>
      <c r="B432" s="85">
        <v>47.81</v>
      </c>
      <c r="C432" s="84" t="s">
        <v>1342</v>
      </c>
      <c r="D432" s="84">
        <v>30101030</v>
      </c>
      <c r="E432" s="84" t="str">
        <f>VLOOKUP($D432,GICS!$A$2:$H$159,2,0)</f>
        <v xml:space="preserve">Food Retail  </v>
      </c>
      <c r="F432" s="84">
        <f>VLOOKUP($D432,GICS!$A$2:$H$159,3,0)</f>
        <v>301010</v>
      </c>
      <c r="G432" s="84" t="str">
        <f>VLOOKUP($D432,GICS!$A$2:$H$159,4,0)</f>
        <v xml:space="preserve">Food &amp; Staples Retailing </v>
      </c>
      <c r="H432" s="84">
        <f>VLOOKUP($D432,GICS!$A$2:$H$159,5,0)</f>
        <v>3010</v>
      </c>
      <c r="I432" s="84" t="str">
        <f>VLOOKUP($D432,GICS!$A$2:$H$159,6,0)</f>
        <v>Food &amp; Staples Retailing</v>
      </c>
      <c r="J432" s="84">
        <f>VLOOKUP($D432,GICS!$A$2:$H$159,7,0)</f>
        <v>30</v>
      </c>
      <c r="K432" s="84" t="str">
        <f>VLOOKUP($D432,GICS!$A$2:$H$159,8,0)</f>
        <v>Consumer Staples</v>
      </c>
    </row>
    <row r="433" spans="1:11" x14ac:dyDescent="0.3">
      <c r="A433" s="84" t="s">
        <v>1576</v>
      </c>
      <c r="B433" s="85">
        <v>47.82</v>
      </c>
      <c r="C433" s="84" t="s">
        <v>1343</v>
      </c>
      <c r="D433" s="84">
        <v>25504010</v>
      </c>
      <c r="E433" s="84" t="str">
        <f>VLOOKUP($D433,GICS!$A$2:$H$159,2,0)</f>
        <v xml:space="preserve">Apparel Retail </v>
      </c>
      <c r="F433" s="84">
        <f>VLOOKUP($D433,GICS!$A$2:$H$159,3,0)</f>
        <v>255040</v>
      </c>
      <c r="G433" s="84" t="str">
        <f>VLOOKUP($D433,GICS!$A$2:$H$159,4,0)</f>
        <v xml:space="preserve">Specialty Retail </v>
      </c>
      <c r="H433" s="84">
        <f>VLOOKUP($D433,GICS!$A$2:$H$159,5,0)</f>
        <v>2550</v>
      </c>
      <c r="I433" s="84" t="str">
        <f>VLOOKUP($D433,GICS!$A$2:$H$159,6,0)</f>
        <v>Retailing</v>
      </c>
      <c r="J433" s="84">
        <f>VLOOKUP($D433,GICS!$A$2:$H$159,7,0)</f>
        <v>25</v>
      </c>
      <c r="K433" s="84" t="str">
        <f>VLOOKUP($D433,GICS!$A$2:$H$159,8,0)</f>
        <v>Consumer Discretionary</v>
      </c>
    </row>
    <row r="434" spans="1:11" x14ac:dyDescent="0.3">
      <c r="A434" s="84" t="s">
        <v>1576</v>
      </c>
      <c r="B434" s="85">
        <v>47.89</v>
      </c>
      <c r="C434" s="84" t="s">
        <v>1344</v>
      </c>
      <c r="D434" s="84">
        <v>25504040</v>
      </c>
      <c r="E434" s="84" t="str">
        <f>VLOOKUP($D434,GICS!$A$2:$H$159,2,0)</f>
        <v xml:space="preserve">Specialty Stores </v>
      </c>
      <c r="F434" s="84">
        <f>VLOOKUP($D434,GICS!$A$2:$H$159,3,0)</f>
        <v>255040</v>
      </c>
      <c r="G434" s="84" t="str">
        <f>VLOOKUP($D434,GICS!$A$2:$H$159,4,0)</f>
        <v xml:space="preserve">Specialty Retail </v>
      </c>
      <c r="H434" s="84">
        <f>VLOOKUP($D434,GICS!$A$2:$H$159,5,0)</f>
        <v>2550</v>
      </c>
      <c r="I434" s="84" t="str">
        <f>VLOOKUP($D434,GICS!$A$2:$H$159,6,0)</f>
        <v>Retailing</v>
      </c>
      <c r="J434" s="84">
        <f>VLOOKUP($D434,GICS!$A$2:$H$159,7,0)</f>
        <v>25</v>
      </c>
      <c r="K434" s="84" t="str">
        <f>VLOOKUP($D434,GICS!$A$2:$H$159,8,0)</f>
        <v>Consumer Discretionary</v>
      </c>
    </row>
    <row r="435" spans="1:11" x14ac:dyDescent="0.3">
      <c r="A435" s="84" t="s">
        <v>1576</v>
      </c>
      <c r="B435" s="85">
        <v>47.91</v>
      </c>
      <c r="C435" s="84" t="s">
        <v>1345</v>
      </c>
      <c r="D435" s="84">
        <v>25502020</v>
      </c>
      <c r="E435" s="84" t="str">
        <f>VLOOKUP($D435,GICS!$A$2:$H$159,2,0)</f>
        <v xml:space="preserve">Internet &amp; Direct Marketing Retail </v>
      </c>
      <c r="F435" s="84">
        <f>VLOOKUP($D435,GICS!$A$2:$H$159,3,0)</f>
        <v>255020</v>
      </c>
      <c r="G435" s="84" t="str">
        <f>VLOOKUP($D435,GICS!$A$2:$H$159,4,0)</f>
        <v xml:space="preserve">Internet &amp; Direct Marketing Retail </v>
      </c>
      <c r="H435" s="84">
        <f>VLOOKUP($D435,GICS!$A$2:$H$159,5,0)</f>
        <v>2550</v>
      </c>
      <c r="I435" s="84" t="str">
        <f>VLOOKUP($D435,GICS!$A$2:$H$159,6,0)</f>
        <v>Retailing</v>
      </c>
      <c r="J435" s="84">
        <f>VLOOKUP($D435,GICS!$A$2:$H$159,7,0)</f>
        <v>25</v>
      </c>
      <c r="K435" s="84" t="str">
        <f>VLOOKUP($D435,GICS!$A$2:$H$159,8,0)</f>
        <v>Consumer Discretionary</v>
      </c>
    </row>
    <row r="436" spans="1:11" x14ac:dyDescent="0.3">
      <c r="A436" s="84" t="s">
        <v>1576</v>
      </c>
      <c r="B436" s="85">
        <v>47.99</v>
      </c>
      <c r="C436" s="84" t="s">
        <v>1346</v>
      </c>
      <c r="D436" s="84">
        <v>25502020</v>
      </c>
      <c r="E436" s="84" t="str">
        <f>VLOOKUP($D436,GICS!$A$2:$H$159,2,0)</f>
        <v xml:space="preserve">Internet &amp; Direct Marketing Retail </v>
      </c>
      <c r="F436" s="84">
        <f>VLOOKUP($D436,GICS!$A$2:$H$159,3,0)</f>
        <v>255020</v>
      </c>
      <c r="G436" s="84" t="str">
        <f>VLOOKUP($D436,GICS!$A$2:$H$159,4,0)</f>
        <v xml:space="preserve">Internet &amp; Direct Marketing Retail </v>
      </c>
      <c r="H436" s="84">
        <f>VLOOKUP($D436,GICS!$A$2:$H$159,5,0)</f>
        <v>2550</v>
      </c>
      <c r="I436" s="84" t="str">
        <f>VLOOKUP($D436,GICS!$A$2:$H$159,6,0)</f>
        <v>Retailing</v>
      </c>
      <c r="J436" s="84">
        <f>VLOOKUP($D436,GICS!$A$2:$H$159,7,0)</f>
        <v>25</v>
      </c>
      <c r="K436" s="84" t="str">
        <f>VLOOKUP($D436,GICS!$A$2:$H$159,8,0)</f>
        <v>Consumer Discretionary</v>
      </c>
    </row>
    <row r="437" spans="1:11" x14ac:dyDescent="0.3">
      <c r="A437" s="84" t="s">
        <v>83</v>
      </c>
      <c r="B437" s="85">
        <v>49.1</v>
      </c>
      <c r="C437" s="84" t="s">
        <v>1347</v>
      </c>
      <c r="D437" s="84">
        <v>20304010</v>
      </c>
      <c r="E437" s="84" t="str">
        <f>VLOOKUP($D437,GICS!$A$2:$H$159,2,0)</f>
        <v>Railroads</v>
      </c>
      <c r="F437" s="84">
        <f>VLOOKUP($D437,GICS!$A$2:$H$159,3,0)</f>
        <v>203040</v>
      </c>
      <c r="G437" s="84" t="str">
        <f>VLOOKUP($D437,GICS!$A$2:$H$159,4,0)</f>
        <v xml:space="preserve">Road &amp; Rail </v>
      </c>
      <c r="H437" s="84">
        <f>VLOOKUP($D437,GICS!$A$2:$H$159,5,0)</f>
        <v>2030</v>
      </c>
      <c r="I437" s="84" t="str">
        <f>VLOOKUP($D437,GICS!$A$2:$H$159,6,0)</f>
        <v>Transportation</v>
      </c>
      <c r="J437" s="84">
        <f>VLOOKUP($D437,GICS!$A$2:$H$159,7,0)</f>
        <v>20</v>
      </c>
      <c r="K437" s="84" t="str">
        <f>VLOOKUP($D437,GICS!$A$2:$H$159,8,0)</f>
        <v>Industrials</v>
      </c>
    </row>
    <row r="438" spans="1:11" x14ac:dyDescent="0.3">
      <c r="A438" s="84" t="s">
        <v>83</v>
      </c>
      <c r="B438" s="85">
        <v>49.2</v>
      </c>
      <c r="C438" s="84" t="s">
        <v>1349</v>
      </c>
      <c r="D438" s="84">
        <v>20304010</v>
      </c>
      <c r="E438" s="84" t="str">
        <f>VLOOKUP($D438,GICS!$A$2:$H$159,2,0)</f>
        <v>Railroads</v>
      </c>
      <c r="F438" s="84">
        <f>VLOOKUP($D438,GICS!$A$2:$H$159,3,0)</f>
        <v>203040</v>
      </c>
      <c r="G438" s="84" t="str">
        <f>VLOOKUP($D438,GICS!$A$2:$H$159,4,0)</f>
        <v xml:space="preserve">Road &amp; Rail </v>
      </c>
      <c r="H438" s="84">
        <f>VLOOKUP($D438,GICS!$A$2:$H$159,5,0)</f>
        <v>2030</v>
      </c>
      <c r="I438" s="84" t="str">
        <f>VLOOKUP($D438,GICS!$A$2:$H$159,6,0)</f>
        <v>Transportation</v>
      </c>
      <c r="J438" s="84">
        <f>VLOOKUP($D438,GICS!$A$2:$H$159,7,0)</f>
        <v>20</v>
      </c>
      <c r="K438" s="84" t="str">
        <f>VLOOKUP($D438,GICS!$A$2:$H$159,8,0)</f>
        <v>Industrials</v>
      </c>
    </row>
    <row r="439" spans="1:11" x14ac:dyDescent="0.3">
      <c r="A439" s="84" t="s">
        <v>83</v>
      </c>
      <c r="B439" s="85">
        <v>49.31</v>
      </c>
      <c r="C439" s="84" t="s">
        <v>1350</v>
      </c>
      <c r="D439" s="84">
        <v>20304020</v>
      </c>
      <c r="E439" s="84" t="str">
        <f>VLOOKUP($D439,GICS!$A$2:$H$159,2,0)</f>
        <v>Trucking</v>
      </c>
      <c r="F439" s="84">
        <f>VLOOKUP($D439,GICS!$A$2:$H$159,3,0)</f>
        <v>203040</v>
      </c>
      <c r="G439" s="84" t="str">
        <f>VLOOKUP($D439,GICS!$A$2:$H$159,4,0)</f>
        <v xml:space="preserve">Road &amp; Rail </v>
      </c>
      <c r="H439" s="84">
        <f>VLOOKUP($D439,GICS!$A$2:$H$159,5,0)</f>
        <v>2030</v>
      </c>
      <c r="I439" s="84" t="str">
        <f>VLOOKUP($D439,GICS!$A$2:$H$159,6,0)</f>
        <v>Transportation</v>
      </c>
      <c r="J439" s="84">
        <f>VLOOKUP($D439,GICS!$A$2:$H$159,7,0)</f>
        <v>20</v>
      </c>
      <c r="K439" s="84" t="str">
        <f>VLOOKUP($D439,GICS!$A$2:$H$159,8,0)</f>
        <v>Industrials</v>
      </c>
    </row>
    <row r="440" spans="1:11" x14ac:dyDescent="0.3">
      <c r="A440" s="84" t="s">
        <v>83</v>
      </c>
      <c r="B440" s="85">
        <v>49.32</v>
      </c>
      <c r="C440" s="84" t="s">
        <v>1352</v>
      </c>
      <c r="D440" s="84">
        <v>20304020</v>
      </c>
      <c r="E440" s="84" t="str">
        <f>VLOOKUP($D440,GICS!$A$2:$H$159,2,0)</f>
        <v>Trucking</v>
      </c>
      <c r="F440" s="84">
        <f>VLOOKUP($D440,GICS!$A$2:$H$159,3,0)</f>
        <v>203040</v>
      </c>
      <c r="G440" s="84" t="str">
        <f>VLOOKUP($D440,GICS!$A$2:$H$159,4,0)</f>
        <v xml:space="preserve">Road &amp; Rail </v>
      </c>
      <c r="H440" s="84">
        <f>VLOOKUP($D440,GICS!$A$2:$H$159,5,0)</f>
        <v>2030</v>
      </c>
      <c r="I440" s="84" t="str">
        <f>VLOOKUP($D440,GICS!$A$2:$H$159,6,0)</f>
        <v>Transportation</v>
      </c>
      <c r="J440" s="84">
        <f>VLOOKUP($D440,GICS!$A$2:$H$159,7,0)</f>
        <v>20</v>
      </c>
      <c r="K440" s="84" t="str">
        <f>VLOOKUP($D440,GICS!$A$2:$H$159,8,0)</f>
        <v>Industrials</v>
      </c>
    </row>
    <row r="441" spans="1:11" x14ac:dyDescent="0.3">
      <c r="A441" s="84" t="s">
        <v>83</v>
      </c>
      <c r="B441" s="85">
        <v>49.39</v>
      </c>
      <c r="C441" s="84" t="s">
        <v>1353</v>
      </c>
      <c r="D441" s="84">
        <v>20304020</v>
      </c>
      <c r="E441" s="84" t="str">
        <f>VLOOKUP($D441,GICS!$A$2:$H$159,2,0)</f>
        <v>Trucking</v>
      </c>
      <c r="F441" s="84">
        <f>VLOOKUP($D441,GICS!$A$2:$H$159,3,0)</f>
        <v>203040</v>
      </c>
      <c r="G441" s="84" t="str">
        <f>VLOOKUP($D441,GICS!$A$2:$H$159,4,0)</f>
        <v xml:space="preserve">Road &amp; Rail </v>
      </c>
      <c r="H441" s="84">
        <f>VLOOKUP($D441,GICS!$A$2:$H$159,5,0)</f>
        <v>2030</v>
      </c>
      <c r="I441" s="84" t="str">
        <f>VLOOKUP($D441,GICS!$A$2:$H$159,6,0)</f>
        <v>Transportation</v>
      </c>
      <c r="J441" s="84">
        <f>VLOOKUP($D441,GICS!$A$2:$H$159,7,0)</f>
        <v>20</v>
      </c>
      <c r="K441" s="84" t="str">
        <f>VLOOKUP($D441,GICS!$A$2:$H$159,8,0)</f>
        <v>Industrials</v>
      </c>
    </row>
    <row r="442" spans="1:11" x14ac:dyDescent="0.3">
      <c r="A442" s="84" t="s">
        <v>83</v>
      </c>
      <c r="B442" s="85">
        <v>49.41</v>
      </c>
      <c r="C442" s="84" t="s">
        <v>1354</v>
      </c>
      <c r="D442" s="84">
        <v>20304020</v>
      </c>
      <c r="E442" s="84" t="str">
        <f>VLOOKUP($D442,GICS!$A$2:$H$159,2,0)</f>
        <v>Trucking</v>
      </c>
      <c r="F442" s="84">
        <f>VLOOKUP($D442,GICS!$A$2:$H$159,3,0)</f>
        <v>203040</v>
      </c>
      <c r="G442" s="84" t="str">
        <f>VLOOKUP($D442,GICS!$A$2:$H$159,4,0)</f>
        <v xml:space="preserve">Road &amp; Rail </v>
      </c>
      <c r="H442" s="84">
        <f>VLOOKUP($D442,GICS!$A$2:$H$159,5,0)</f>
        <v>2030</v>
      </c>
      <c r="I442" s="84" t="str">
        <f>VLOOKUP($D442,GICS!$A$2:$H$159,6,0)</f>
        <v>Transportation</v>
      </c>
      <c r="J442" s="84">
        <f>VLOOKUP($D442,GICS!$A$2:$H$159,7,0)</f>
        <v>20</v>
      </c>
      <c r="K442" s="84" t="str">
        <f>VLOOKUP($D442,GICS!$A$2:$H$159,8,0)</f>
        <v>Industrials</v>
      </c>
    </row>
    <row r="443" spans="1:11" x14ac:dyDescent="0.3">
      <c r="A443" s="84" t="s">
        <v>83</v>
      </c>
      <c r="B443" s="85">
        <v>49.42</v>
      </c>
      <c r="C443" s="84" t="s">
        <v>1355</v>
      </c>
      <c r="D443" s="84">
        <v>20304020</v>
      </c>
      <c r="E443" s="84" t="str">
        <f>VLOOKUP($D443,GICS!$A$2:$H$159,2,0)</f>
        <v>Trucking</v>
      </c>
      <c r="F443" s="84">
        <f>VLOOKUP($D443,GICS!$A$2:$H$159,3,0)</f>
        <v>203040</v>
      </c>
      <c r="G443" s="84" t="str">
        <f>VLOOKUP($D443,GICS!$A$2:$H$159,4,0)</f>
        <v xml:space="preserve">Road &amp; Rail </v>
      </c>
      <c r="H443" s="84">
        <f>VLOOKUP($D443,GICS!$A$2:$H$159,5,0)</f>
        <v>2030</v>
      </c>
      <c r="I443" s="84" t="str">
        <f>VLOOKUP($D443,GICS!$A$2:$H$159,6,0)</f>
        <v>Transportation</v>
      </c>
      <c r="J443" s="84">
        <f>VLOOKUP($D443,GICS!$A$2:$H$159,7,0)</f>
        <v>20</v>
      </c>
      <c r="K443" s="84" t="str">
        <f>VLOOKUP($D443,GICS!$A$2:$H$159,8,0)</f>
        <v>Industrials</v>
      </c>
    </row>
    <row r="444" spans="1:11" x14ac:dyDescent="0.3">
      <c r="A444" s="84" t="s">
        <v>83</v>
      </c>
      <c r="B444" s="85">
        <v>49.5</v>
      </c>
      <c r="C444" s="84" t="s">
        <v>1356</v>
      </c>
      <c r="D444" s="84">
        <v>10102040</v>
      </c>
      <c r="E444" s="84" t="str">
        <f>VLOOKUP($D444,GICS!$A$2:$H$159,2,0)</f>
        <v xml:space="preserve">Oil &amp; Gas Storage &amp; Transportation  </v>
      </c>
      <c r="F444" s="84">
        <f>VLOOKUP($D444,GICS!$A$2:$H$159,3,0)</f>
        <v>101020</v>
      </c>
      <c r="G444" s="84" t="str">
        <f>VLOOKUP($D444,GICS!$A$2:$H$159,4,0)</f>
        <v xml:space="preserve">Oil, Gas &amp; Consumable Fuels </v>
      </c>
      <c r="H444" s="84">
        <f>VLOOKUP($D444,GICS!$A$2:$H$159,5,0)</f>
        <v>1010</v>
      </c>
      <c r="I444" s="84" t="str">
        <f>VLOOKUP($D444,GICS!$A$2:$H$159,6,0)</f>
        <v>Energy</v>
      </c>
      <c r="J444" s="84">
        <f>VLOOKUP($D444,GICS!$A$2:$H$159,7,0)</f>
        <v>10</v>
      </c>
      <c r="K444" s="84" t="str">
        <f>VLOOKUP($D444,GICS!$A$2:$H$159,8,0)</f>
        <v>Energy</v>
      </c>
    </row>
    <row r="445" spans="1:11" x14ac:dyDescent="0.3">
      <c r="A445" s="84" t="s">
        <v>83</v>
      </c>
      <c r="B445" s="85">
        <v>50.1</v>
      </c>
      <c r="C445" s="84" t="s">
        <v>1357</v>
      </c>
      <c r="D445" s="84">
        <v>20303010</v>
      </c>
      <c r="E445" s="84" t="str">
        <f>VLOOKUP($D445,GICS!$A$2:$H$159,2,0)</f>
        <v>Marine</v>
      </c>
      <c r="F445" s="84">
        <f>VLOOKUP($D445,GICS!$A$2:$H$159,3,0)</f>
        <v>203030</v>
      </c>
      <c r="G445" s="84" t="str">
        <f>VLOOKUP($D445,GICS!$A$2:$H$159,4,0)</f>
        <v xml:space="preserve">Marine </v>
      </c>
      <c r="H445" s="84">
        <f>VLOOKUP($D445,GICS!$A$2:$H$159,5,0)</f>
        <v>2030</v>
      </c>
      <c r="I445" s="84" t="str">
        <f>VLOOKUP($D445,GICS!$A$2:$H$159,6,0)</f>
        <v>Transportation</v>
      </c>
      <c r="J445" s="84">
        <f>VLOOKUP($D445,GICS!$A$2:$H$159,7,0)</f>
        <v>20</v>
      </c>
      <c r="K445" s="84" t="str">
        <f>VLOOKUP($D445,GICS!$A$2:$H$159,8,0)</f>
        <v>Industrials</v>
      </c>
    </row>
    <row r="446" spans="1:11" x14ac:dyDescent="0.3">
      <c r="A446" s="84" t="s">
        <v>83</v>
      </c>
      <c r="B446" s="85">
        <v>50.2</v>
      </c>
      <c r="C446" s="84" t="s">
        <v>1359</v>
      </c>
      <c r="D446" s="84">
        <v>20303010</v>
      </c>
      <c r="E446" s="84" t="str">
        <f>VLOOKUP($D446,GICS!$A$2:$H$159,2,0)</f>
        <v>Marine</v>
      </c>
      <c r="F446" s="84">
        <f>VLOOKUP($D446,GICS!$A$2:$H$159,3,0)</f>
        <v>203030</v>
      </c>
      <c r="G446" s="84" t="str">
        <f>VLOOKUP($D446,GICS!$A$2:$H$159,4,0)</f>
        <v xml:space="preserve">Marine </v>
      </c>
      <c r="H446" s="84">
        <f>VLOOKUP($D446,GICS!$A$2:$H$159,5,0)</f>
        <v>2030</v>
      </c>
      <c r="I446" s="84" t="str">
        <f>VLOOKUP($D446,GICS!$A$2:$H$159,6,0)</f>
        <v>Transportation</v>
      </c>
      <c r="J446" s="84">
        <f>VLOOKUP($D446,GICS!$A$2:$H$159,7,0)</f>
        <v>20</v>
      </c>
      <c r="K446" s="84" t="str">
        <f>VLOOKUP($D446,GICS!$A$2:$H$159,8,0)</f>
        <v>Industrials</v>
      </c>
    </row>
    <row r="447" spans="1:11" x14ac:dyDescent="0.3">
      <c r="A447" s="84" t="s">
        <v>83</v>
      </c>
      <c r="B447" s="85">
        <v>50.3</v>
      </c>
      <c r="C447" s="84" t="s">
        <v>1360</v>
      </c>
      <c r="D447" s="84">
        <v>20303010</v>
      </c>
      <c r="E447" s="84" t="str">
        <f>VLOOKUP($D447,GICS!$A$2:$H$159,2,0)</f>
        <v>Marine</v>
      </c>
      <c r="F447" s="84">
        <f>VLOOKUP($D447,GICS!$A$2:$H$159,3,0)</f>
        <v>203030</v>
      </c>
      <c r="G447" s="84" t="str">
        <f>VLOOKUP($D447,GICS!$A$2:$H$159,4,0)</f>
        <v xml:space="preserve">Marine </v>
      </c>
      <c r="H447" s="84">
        <f>VLOOKUP($D447,GICS!$A$2:$H$159,5,0)</f>
        <v>2030</v>
      </c>
      <c r="I447" s="84" t="str">
        <f>VLOOKUP($D447,GICS!$A$2:$H$159,6,0)</f>
        <v>Transportation</v>
      </c>
      <c r="J447" s="84">
        <f>VLOOKUP($D447,GICS!$A$2:$H$159,7,0)</f>
        <v>20</v>
      </c>
      <c r="K447" s="84" t="str">
        <f>VLOOKUP($D447,GICS!$A$2:$H$159,8,0)</f>
        <v>Industrials</v>
      </c>
    </row>
    <row r="448" spans="1:11" x14ac:dyDescent="0.3">
      <c r="A448" s="84" t="s">
        <v>83</v>
      </c>
      <c r="B448" s="85">
        <v>50.4</v>
      </c>
      <c r="C448" s="84" t="s">
        <v>1361</v>
      </c>
      <c r="D448" s="84">
        <v>20303010</v>
      </c>
      <c r="E448" s="84" t="str">
        <f>VLOOKUP($D448,GICS!$A$2:$H$159,2,0)</f>
        <v>Marine</v>
      </c>
      <c r="F448" s="84">
        <f>VLOOKUP($D448,GICS!$A$2:$H$159,3,0)</f>
        <v>203030</v>
      </c>
      <c r="G448" s="84" t="str">
        <f>VLOOKUP($D448,GICS!$A$2:$H$159,4,0)</f>
        <v xml:space="preserve">Marine </v>
      </c>
      <c r="H448" s="84">
        <f>VLOOKUP($D448,GICS!$A$2:$H$159,5,0)</f>
        <v>2030</v>
      </c>
      <c r="I448" s="84" t="str">
        <f>VLOOKUP($D448,GICS!$A$2:$H$159,6,0)</f>
        <v>Transportation</v>
      </c>
      <c r="J448" s="84">
        <f>VLOOKUP($D448,GICS!$A$2:$H$159,7,0)</f>
        <v>20</v>
      </c>
      <c r="K448" s="84" t="str">
        <f>VLOOKUP($D448,GICS!$A$2:$H$159,8,0)</f>
        <v>Industrials</v>
      </c>
    </row>
    <row r="449" spans="1:11" x14ac:dyDescent="0.3">
      <c r="A449" s="84" t="s">
        <v>83</v>
      </c>
      <c r="B449" s="85">
        <v>51.1</v>
      </c>
      <c r="C449" s="84" t="s">
        <v>1362</v>
      </c>
      <c r="D449" s="84">
        <v>20302010</v>
      </c>
      <c r="E449" s="84" t="str">
        <f>VLOOKUP($D449,GICS!$A$2:$H$159,2,0)</f>
        <v>Airlines</v>
      </c>
      <c r="F449" s="84">
        <f>VLOOKUP($D449,GICS!$A$2:$H$159,3,0)</f>
        <v>203020</v>
      </c>
      <c r="G449" s="84" t="str">
        <f>VLOOKUP($D449,GICS!$A$2:$H$159,4,0)</f>
        <v xml:space="preserve">Airlines </v>
      </c>
      <c r="H449" s="84">
        <f>VLOOKUP($D449,GICS!$A$2:$H$159,5,0)</f>
        <v>2030</v>
      </c>
      <c r="I449" s="84" t="str">
        <f>VLOOKUP($D449,GICS!$A$2:$H$159,6,0)</f>
        <v>Transportation</v>
      </c>
      <c r="J449" s="84">
        <f>VLOOKUP($D449,GICS!$A$2:$H$159,7,0)</f>
        <v>20</v>
      </c>
      <c r="K449" s="84" t="str">
        <f>VLOOKUP($D449,GICS!$A$2:$H$159,8,0)</f>
        <v>Industrials</v>
      </c>
    </row>
    <row r="450" spans="1:11" x14ac:dyDescent="0.3">
      <c r="A450" s="84" t="s">
        <v>83</v>
      </c>
      <c r="B450" s="85">
        <v>51.21</v>
      </c>
      <c r="C450" s="84" t="s">
        <v>1364</v>
      </c>
      <c r="D450" s="84">
        <v>20301010</v>
      </c>
      <c r="E450" s="84" t="str">
        <f>VLOOKUP($D450,GICS!$A$2:$H$159,2,0)</f>
        <v xml:space="preserve">Air Freight &amp; Logistics </v>
      </c>
      <c r="F450" s="84">
        <f>VLOOKUP($D450,GICS!$A$2:$H$159,3,0)</f>
        <v>203010</v>
      </c>
      <c r="G450" s="84" t="str">
        <f>VLOOKUP($D450,GICS!$A$2:$H$159,4,0)</f>
        <v xml:space="preserve">Air Freight &amp; Logistics </v>
      </c>
      <c r="H450" s="84">
        <f>VLOOKUP($D450,GICS!$A$2:$H$159,5,0)</f>
        <v>2030</v>
      </c>
      <c r="I450" s="84" t="str">
        <f>VLOOKUP($D450,GICS!$A$2:$H$159,6,0)</f>
        <v>Transportation</v>
      </c>
      <c r="J450" s="84">
        <f>VLOOKUP($D450,GICS!$A$2:$H$159,7,0)</f>
        <v>20</v>
      </c>
      <c r="K450" s="84" t="str">
        <f>VLOOKUP($D450,GICS!$A$2:$H$159,8,0)</f>
        <v>Industrials</v>
      </c>
    </row>
    <row r="451" spans="1:11" x14ac:dyDescent="0.3">
      <c r="A451" s="84" t="s">
        <v>83</v>
      </c>
      <c r="B451" s="85">
        <v>51.22</v>
      </c>
      <c r="C451" s="84" t="s">
        <v>1365</v>
      </c>
      <c r="D451" s="84">
        <v>20101010</v>
      </c>
      <c r="E451" s="84" t="str">
        <f>VLOOKUP($D451,GICS!$A$2:$H$159,2,0)</f>
        <v xml:space="preserve">Aerospace &amp; Defense </v>
      </c>
      <c r="F451" s="84">
        <f>VLOOKUP($D451,GICS!$A$2:$H$159,3,0)</f>
        <v>201010</v>
      </c>
      <c r="G451" s="84" t="str">
        <f>VLOOKUP($D451,GICS!$A$2:$H$159,4,0)</f>
        <v xml:space="preserve">Aerospace &amp; Defense </v>
      </c>
      <c r="H451" s="84">
        <f>VLOOKUP($D451,GICS!$A$2:$H$159,5,0)</f>
        <v>2010</v>
      </c>
      <c r="I451" s="84" t="str">
        <f>VLOOKUP($D451,GICS!$A$2:$H$159,6,0)</f>
        <v>Capital goods</v>
      </c>
      <c r="J451" s="84">
        <f>VLOOKUP($D451,GICS!$A$2:$H$159,7,0)</f>
        <v>20</v>
      </c>
      <c r="K451" s="84" t="str">
        <f>VLOOKUP($D451,GICS!$A$2:$H$159,8,0)</f>
        <v>Industrials</v>
      </c>
    </row>
    <row r="452" spans="1:11" x14ac:dyDescent="0.3">
      <c r="A452" s="84" t="s">
        <v>83</v>
      </c>
      <c r="B452" s="85">
        <v>52.1</v>
      </c>
      <c r="C452" s="84" t="s">
        <v>1366</v>
      </c>
      <c r="D452" s="84">
        <v>20201070</v>
      </c>
      <c r="E452" s="84" t="str">
        <f>VLOOKUP($D452,GICS!$A$2:$H$159,2,0)</f>
        <v xml:space="preserve">Diversified Support Services </v>
      </c>
      <c r="F452" s="84">
        <f>VLOOKUP($D452,GICS!$A$2:$H$159,3,0)</f>
        <v>202010</v>
      </c>
      <c r="G452" s="84" t="str">
        <f>VLOOKUP($D452,GICS!$A$2:$H$159,4,0)</f>
        <v xml:space="preserve">Commercial Services &amp; Supplies </v>
      </c>
      <c r="H452" s="84">
        <f>VLOOKUP($D452,GICS!$A$2:$H$159,5,0)</f>
        <v>2020</v>
      </c>
      <c r="I452" s="84" t="str">
        <f>VLOOKUP($D452,GICS!$A$2:$H$159,6,0)</f>
        <v>Commercial &amp; Professional Services</v>
      </c>
      <c r="J452" s="84">
        <f>VLOOKUP($D452,GICS!$A$2:$H$159,7,0)</f>
        <v>20</v>
      </c>
      <c r="K452" s="84" t="str">
        <f>VLOOKUP($D452,GICS!$A$2:$H$159,8,0)</f>
        <v>Industrials</v>
      </c>
    </row>
    <row r="453" spans="1:11" x14ac:dyDescent="0.3">
      <c r="A453" s="84" t="s">
        <v>83</v>
      </c>
      <c r="B453" s="85">
        <v>52.21</v>
      </c>
      <c r="C453" s="84" t="s">
        <v>1367</v>
      </c>
      <c r="D453" s="84">
        <v>20305020</v>
      </c>
      <c r="E453" s="84" t="str">
        <f>VLOOKUP($D453,GICS!$A$2:$H$159,2,0)</f>
        <v xml:space="preserve">Highways &amp; Railtracks </v>
      </c>
      <c r="F453" s="84">
        <f>VLOOKUP($D453,GICS!$A$2:$H$159,3,0)</f>
        <v>203050</v>
      </c>
      <c r="G453" s="84" t="str">
        <f>VLOOKUP($D453,GICS!$A$2:$H$159,4,0)</f>
        <v xml:space="preserve">Transportation Infrastructure </v>
      </c>
      <c r="H453" s="84">
        <f>VLOOKUP($D453,GICS!$A$2:$H$159,5,0)</f>
        <v>2030</v>
      </c>
      <c r="I453" s="84" t="str">
        <f>VLOOKUP($D453,GICS!$A$2:$H$159,6,0)</f>
        <v>Transportation</v>
      </c>
      <c r="J453" s="84">
        <f>VLOOKUP($D453,GICS!$A$2:$H$159,7,0)</f>
        <v>20</v>
      </c>
      <c r="K453" s="84" t="str">
        <f>VLOOKUP($D453,GICS!$A$2:$H$159,8,0)</f>
        <v>Industrials</v>
      </c>
    </row>
    <row r="454" spans="1:11" x14ac:dyDescent="0.3">
      <c r="A454" s="84" t="s">
        <v>83</v>
      </c>
      <c r="B454" s="85">
        <v>52.22</v>
      </c>
      <c r="C454" s="84" t="s">
        <v>1368</v>
      </c>
      <c r="D454" s="84">
        <v>20305030</v>
      </c>
      <c r="E454" s="84" t="str">
        <f>VLOOKUP($D454,GICS!$A$2:$H$159,2,0)</f>
        <v xml:space="preserve">Marine Ports &amp; Services </v>
      </c>
      <c r="F454" s="84">
        <f>VLOOKUP($D454,GICS!$A$2:$H$159,3,0)</f>
        <v>203050</v>
      </c>
      <c r="G454" s="84" t="str">
        <f>VLOOKUP($D454,GICS!$A$2:$H$159,4,0)</f>
        <v xml:space="preserve">Transportation Infrastructure </v>
      </c>
      <c r="H454" s="84">
        <f>VLOOKUP($D454,GICS!$A$2:$H$159,5,0)</f>
        <v>2030</v>
      </c>
      <c r="I454" s="84" t="str">
        <f>VLOOKUP($D454,GICS!$A$2:$H$159,6,0)</f>
        <v>Transportation</v>
      </c>
      <c r="J454" s="84">
        <f>VLOOKUP($D454,GICS!$A$2:$H$159,7,0)</f>
        <v>20</v>
      </c>
      <c r="K454" s="84" t="str">
        <f>VLOOKUP($D454,GICS!$A$2:$H$159,8,0)</f>
        <v>Industrials</v>
      </c>
    </row>
    <row r="455" spans="1:11" x14ac:dyDescent="0.3">
      <c r="A455" s="84" t="s">
        <v>83</v>
      </c>
      <c r="B455" s="85">
        <v>52.23</v>
      </c>
      <c r="C455" s="84" t="s">
        <v>1369</v>
      </c>
      <c r="D455" s="84">
        <v>20305010</v>
      </c>
      <c r="E455" s="84" t="str">
        <f>VLOOKUP($D455,GICS!$A$2:$H$159,2,0)</f>
        <v xml:space="preserve">Airport Services </v>
      </c>
      <c r="F455" s="84">
        <f>VLOOKUP($D455,GICS!$A$2:$H$159,3,0)</f>
        <v>203050</v>
      </c>
      <c r="G455" s="84" t="str">
        <f>VLOOKUP($D455,GICS!$A$2:$H$159,4,0)</f>
        <v xml:space="preserve">Transportation Infrastructure </v>
      </c>
      <c r="H455" s="84">
        <f>VLOOKUP($D455,GICS!$A$2:$H$159,5,0)</f>
        <v>2030</v>
      </c>
      <c r="I455" s="84" t="str">
        <f>VLOOKUP($D455,GICS!$A$2:$H$159,6,0)</f>
        <v>Transportation</v>
      </c>
      <c r="J455" s="84">
        <f>VLOOKUP($D455,GICS!$A$2:$H$159,7,0)</f>
        <v>20</v>
      </c>
      <c r="K455" s="84" t="str">
        <f>VLOOKUP($D455,GICS!$A$2:$H$159,8,0)</f>
        <v>Industrials</v>
      </c>
    </row>
    <row r="456" spans="1:11" x14ac:dyDescent="0.3">
      <c r="A456" s="84" t="s">
        <v>83</v>
      </c>
      <c r="B456" s="85">
        <v>52.24</v>
      </c>
      <c r="C456" s="84" t="s">
        <v>1370</v>
      </c>
      <c r="D456" s="84">
        <v>20301010</v>
      </c>
      <c r="E456" s="84" t="str">
        <f>VLOOKUP($D456,GICS!$A$2:$H$159,2,0)</f>
        <v xml:space="preserve">Air Freight &amp; Logistics </v>
      </c>
      <c r="F456" s="84">
        <f>VLOOKUP($D456,GICS!$A$2:$H$159,3,0)</f>
        <v>203010</v>
      </c>
      <c r="G456" s="84" t="str">
        <f>VLOOKUP($D456,GICS!$A$2:$H$159,4,0)</f>
        <v xml:space="preserve">Air Freight &amp; Logistics </v>
      </c>
      <c r="H456" s="84">
        <f>VLOOKUP($D456,GICS!$A$2:$H$159,5,0)</f>
        <v>2030</v>
      </c>
      <c r="I456" s="84" t="str">
        <f>VLOOKUP($D456,GICS!$A$2:$H$159,6,0)</f>
        <v>Transportation</v>
      </c>
      <c r="J456" s="84">
        <f>VLOOKUP($D456,GICS!$A$2:$H$159,7,0)</f>
        <v>20</v>
      </c>
      <c r="K456" s="84" t="str">
        <f>VLOOKUP($D456,GICS!$A$2:$H$159,8,0)</f>
        <v>Industrials</v>
      </c>
    </row>
    <row r="457" spans="1:11" x14ac:dyDescent="0.3">
      <c r="A457" s="84" t="s">
        <v>83</v>
      </c>
      <c r="B457" s="85">
        <v>52.29</v>
      </c>
      <c r="C457" s="84" t="s">
        <v>1371</v>
      </c>
      <c r="D457" s="84">
        <v>20301010</v>
      </c>
      <c r="E457" s="84" t="str">
        <f>VLOOKUP($D457,GICS!$A$2:$H$159,2,0)</f>
        <v xml:space="preserve">Air Freight &amp; Logistics </v>
      </c>
      <c r="F457" s="84">
        <f>VLOOKUP($D457,GICS!$A$2:$H$159,3,0)</f>
        <v>203010</v>
      </c>
      <c r="G457" s="84" t="str">
        <f>VLOOKUP($D457,GICS!$A$2:$H$159,4,0)</f>
        <v xml:space="preserve">Air Freight &amp; Logistics </v>
      </c>
      <c r="H457" s="84">
        <f>VLOOKUP($D457,GICS!$A$2:$H$159,5,0)</f>
        <v>2030</v>
      </c>
      <c r="I457" s="84" t="str">
        <f>VLOOKUP($D457,GICS!$A$2:$H$159,6,0)</f>
        <v>Transportation</v>
      </c>
      <c r="J457" s="84">
        <f>VLOOKUP($D457,GICS!$A$2:$H$159,7,0)</f>
        <v>20</v>
      </c>
      <c r="K457" s="84" t="str">
        <f>VLOOKUP($D457,GICS!$A$2:$H$159,8,0)</f>
        <v>Industrials</v>
      </c>
    </row>
    <row r="458" spans="1:11" x14ac:dyDescent="0.3">
      <c r="A458" s="84" t="s">
        <v>83</v>
      </c>
      <c r="B458" s="85">
        <v>53.1</v>
      </c>
      <c r="C458" s="84" t="s">
        <v>1372</v>
      </c>
      <c r="D458" s="84">
        <v>20301010</v>
      </c>
      <c r="E458" s="84" t="str">
        <f>VLOOKUP($D458,GICS!$A$2:$H$159,2,0)</f>
        <v xml:space="preserve">Air Freight &amp; Logistics </v>
      </c>
      <c r="F458" s="84">
        <f>VLOOKUP($D458,GICS!$A$2:$H$159,3,0)</f>
        <v>203010</v>
      </c>
      <c r="G458" s="84" t="str">
        <f>VLOOKUP($D458,GICS!$A$2:$H$159,4,0)</f>
        <v xml:space="preserve">Air Freight &amp; Logistics </v>
      </c>
      <c r="H458" s="84">
        <f>VLOOKUP($D458,GICS!$A$2:$H$159,5,0)</f>
        <v>2030</v>
      </c>
      <c r="I458" s="84" t="str">
        <f>VLOOKUP($D458,GICS!$A$2:$H$159,6,0)</f>
        <v>Transportation</v>
      </c>
      <c r="J458" s="84">
        <f>VLOOKUP($D458,GICS!$A$2:$H$159,7,0)</f>
        <v>20</v>
      </c>
      <c r="K458" s="84" t="str">
        <f>VLOOKUP($D458,GICS!$A$2:$H$159,8,0)</f>
        <v>Industrials</v>
      </c>
    </row>
    <row r="459" spans="1:11" x14ac:dyDescent="0.3">
      <c r="A459" s="84" t="s">
        <v>83</v>
      </c>
      <c r="B459" s="85">
        <v>53.2</v>
      </c>
      <c r="C459" s="84" t="s">
        <v>1373</v>
      </c>
      <c r="D459" s="84">
        <v>20301010</v>
      </c>
      <c r="E459" s="84" t="str">
        <f>VLOOKUP($D459,GICS!$A$2:$H$159,2,0)</f>
        <v xml:space="preserve">Air Freight &amp; Logistics </v>
      </c>
      <c r="F459" s="84">
        <f>VLOOKUP($D459,GICS!$A$2:$H$159,3,0)</f>
        <v>203010</v>
      </c>
      <c r="G459" s="84" t="str">
        <f>VLOOKUP($D459,GICS!$A$2:$H$159,4,0)</f>
        <v xml:space="preserve">Air Freight &amp; Logistics </v>
      </c>
      <c r="H459" s="84">
        <f>VLOOKUP($D459,GICS!$A$2:$H$159,5,0)</f>
        <v>2030</v>
      </c>
      <c r="I459" s="84" t="str">
        <f>VLOOKUP($D459,GICS!$A$2:$H$159,6,0)</f>
        <v>Transportation</v>
      </c>
      <c r="J459" s="84">
        <f>VLOOKUP($D459,GICS!$A$2:$H$159,7,0)</f>
        <v>20</v>
      </c>
      <c r="K459" s="84" t="str">
        <f>VLOOKUP($D459,GICS!$A$2:$H$159,8,0)</f>
        <v>Industrials</v>
      </c>
    </row>
    <row r="460" spans="1:11" x14ac:dyDescent="0.3">
      <c r="A460" s="84" t="s">
        <v>1577</v>
      </c>
      <c r="B460" s="85">
        <v>55.1</v>
      </c>
      <c r="C460" s="84" t="s">
        <v>1374</v>
      </c>
      <c r="D460" s="84">
        <v>25301020</v>
      </c>
      <c r="E460" s="84" t="str">
        <f>VLOOKUP($D460,GICS!$A$2:$H$159,2,0)</f>
        <v xml:space="preserve">Hotels, Resorts &amp; Cruise Lines </v>
      </c>
      <c r="F460" s="84">
        <f>VLOOKUP($D460,GICS!$A$2:$H$159,3,0)</f>
        <v>253010</v>
      </c>
      <c r="G460" s="84" t="str">
        <f>VLOOKUP($D460,GICS!$A$2:$H$159,4,0)</f>
        <v xml:space="preserve">Hotels, Restaurants &amp; Leisure </v>
      </c>
      <c r="H460" s="84">
        <f>VLOOKUP($D460,GICS!$A$2:$H$159,5,0)</f>
        <v>2530</v>
      </c>
      <c r="I460" s="84" t="str">
        <f>VLOOKUP($D460,GICS!$A$2:$H$159,6,0)</f>
        <v>Consumer Services</v>
      </c>
      <c r="J460" s="84">
        <f>VLOOKUP($D460,GICS!$A$2:$H$159,7,0)</f>
        <v>25</v>
      </c>
      <c r="K460" s="84" t="str">
        <f>VLOOKUP($D460,GICS!$A$2:$H$159,8,0)</f>
        <v>Consumer Discretionary</v>
      </c>
    </row>
    <row r="461" spans="1:11" x14ac:dyDescent="0.3">
      <c r="A461" s="84" t="s">
        <v>1577</v>
      </c>
      <c r="B461" s="85">
        <v>55.2</v>
      </c>
      <c r="C461" s="84" t="s">
        <v>1375</v>
      </c>
      <c r="D461" s="84">
        <v>25301020</v>
      </c>
      <c r="E461" s="84" t="str">
        <f>VLOOKUP($D461,GICS!$A$2:$H$159,2,0)</f>
        <v xml:space="preserve">Hotels, Resorts &amp; Cruise Lines </v>
      </c>
      <c r="F461" s="84">
        <f>VLOOKUP($D461,GICS!$A$2:$H$159,3,0)</f>
        <v>253010</v>
      </c>
      <c r="G461" s="84" t="str">
        <f>VLOOKUP($D461,GICS!$A$2:$H$159,4,0)</f>
        <v xml:space="preserve">Hotels, Restaurants &amp; Leisure </v>
      </c>
      <c r="H461" s="84">
        <f>VLOOKUP($D461,GICS!$A$2:$H$159,5,0)</f>
        <v>2530</v>
      </c>
      <c r="I461" s="84" t="str">
        <f>VLOOKUP($D461,GICS!$A$2:$H$159,6,0)</f>
        <v>Consumer Services</v>
      </c>
      <c r="J461" s="84">
        <f>VLOOKUP($D461,GICS!$A$2:$H$159,7,0)</f>
        <v>25</v>
      </c>
      <c r="K461" s="84" t="str">
        <f>VLOOKUP($D461,GICS!$A$2:$H$159,8,0)</f>
        <v>Consumer Discretionary</v>
      </c>
    </row>
    <row r="462" spans="1:11" x14ac:dyDescent="0.3">
      <c r="A462" s="84" t="s">
        <v>1577</v>
      </c>
      <c r="B462" s="85">
        <v>55.3</v>
      </c>
      <c r="C462" s="84" t="s">
        <v>1376</v>
      </c>
      <c r="D462" s="84">
        <v>25301020</v>
      </c>
      <c r="E462" s="84" t="str">
        <f>VLOOKUP($D462,GICS!$A$2:$H$159,2,0)</f>
        <v xml:space="preserve">Hotels, Resorts &amp; Cruise Lines </v>
      </c>
      <c r="F462" s="84">
        <f>VLOOKUP($D462,GICS!$A$2:$H$159,3,0)</f>
        <v>253010</v>
      </c>
      <c r="G462" s="84" t="str">
        <f>VLOOKUP($D462,GICS!$A$2:$H$159,4,0)</f>
        <v xml:space="preserve">Hotels, Restaurants &amp; Leisure </v>
      </c>
      <c r="H462" s="84">
        <f>VLOOKUP($D462,GICS!$A$2:$H$159,5,0)</f>
        <v>2530</v>
      </c>
      <c r="I462" s="84" t="str">
        <f>VLOOKUP($D462,GICS!$A$2:$H$159,6,0)</f>
        <v>Consumer Services</v>
      </c>
      <c r="J462" s="84">
        <f>VLOOKUP($D462,GICS!$A$2:$H$159,7,0)</f>
        <v>25</v>
      </c>
      <c r="K462" s="84" t="str">
        <f>VLOOKUP($D462,GICS!$A$2:$H$159,8,0)</f>
        <v>Consumer Discretionary</v>
      </c>
    </row>
    <row r="463" spans="1:11" x14ac:dyDescent="0.3">
      <c r="A463" s="84" t="s">
        <v>1577</v>
      </c>
      <c r="B463" s="85">
        <v>55.9</v>
      </c>
      <c r="C463" s="84" t="s">
        <v>1377</v>
      </c>
      <c r="D463" s="84">
        <v>25301020</v>
      </c>
      <c r="E463" s="84" t="str">
        <f>VLOOKUP($D463,GICS!$A$2:$H$159,2,0)</f>
        <v xml:space="preserve">Hotels, Resorts &amp; Cruise Lines </v>
      </c>
      <c r="F463" s="84">
        <f>VLOOKUP($D463,GICS!$A$2:$H$159,3,0)</f>
        <v>253010</v>
      </c>
      <c r="G463" s="84" t="str">
        <f>VLOOKUP($D463,GICS!$A$2:$H$159,4,0)</f>
        <v xml:space="preserve">Hotels, Restaurants &amp; Leisure </v>
      </c>
      <c r="H463" s="84">
        <f>VLOOKUP($D463,GICS!$A$2:$H$159,5,0)</f>
        <v>2530</v>
      </c>
      <c r="I463" s="84" t="str">
        <f>VLOOKUP($D463,GICS!$A$2:$H$159,6,0)</f>
        <v>Consumer Services</v>
      </c>
      <c r="J463" s="84">
        <f>VLOOKUP($D463,GICS!$A$2:$H$159,7,0)</f>
        <v>25</v>
      </c>
      <c r="K463" s="84" t="str">
        <f>VLOOKUP($D463,GICS!$A$2:$H$159,8,0)</f>
        <v>Consumer Discretionary</v>
      </c>
    </row>
    <row r="464" spans="1:11" x14ac:dyDescent="0.3">
      <c r="A464" s="84" t="s">
        <v>1577</v>
      </c>
      <c r="B464" s="85">
        <v>56.1</v>
      </c>
      <c r="C464" s="84" t="s">
        <v>1378</v>
      </c>
      <c r="D464" s="84">
        <v>25301040</v>
      </c>
      <c r="E464" s="84" t="str">
        <f>VLOOKUP($D464,GICS!$A$2:$H$159,2,0)</f>
        <v>Restaurants</v>
      </c>
      <c r="F464" s="84">
        <f>VLOOKUP($D464,GICS!$A$2:$H$159,3,0)</f>
        <v>253010</v>
      </c>
      <c r="G464" s="84" t="str">
        <f>VLOOKUP($D464,GICS!$A$2:$H$159,4,0)</f>
        <v xml:space="preserve">Hotels, Restaurants &amp; Leisure </v>
      </c>
      <c r="H464" s="84">
        <f>VLOOKUP($D464,GICS!$A$2:$H$159,5,0)</f>
        <v>2530</v>
      </c>
      <c r="I464" s="84" t="str">
        <f>VLOOKUP($D464,GICS!$A$2:$H$159,6,0)</f>
        <v>Consumer Services</v>
      </c>
      <c r="J464" s="84">
        <f>VLOOKUP($D464,GICS!$A$2:$H$159,7,0)</f>
        <v>25</v>
      </c>
      <c r="K464" s="84" t="str">
        <f>VLOOKUP($D464,GICS!$A$2:$H$159,8,0)</f>
        <v>Consumer Discretionary</v>
      </c>
    </row>
    <row r="465" spans="1:11" x14ac:dyDescent="0.3">
      <c r="A465" s="84" t="s">
        <v>1577</v>
      </c>
      <c r="B465" s="85">
        <v>56.21</v>
      </c>
      <c r="C465" s="84" t="s">
        <v>1380</v>
      </c>
      <c r="D465" s="84">
        <v>25301040</v>
      </c>
      <c r="E465" s="84" t="str">
        <f>VLOOKUP($D465,GICS!$A$2:$H$159,2,0)</f>
        <v>Restaurants</v>
      </c>
      <c r="F465" s="84">
        <f>VLOOKUP($D465,GICS!$A$2:$H$159,3,0)</f>
        <v>253010</v>
      </c>
      <c r="G465" s="84" t="str">
        <f>VLOOKUP($D465,GICS!$A$2:$H$159,4,0)</f>
        <v xml:space="preserve">Hotels, Restaurants &amp; Leisure </v>
      </c>
      <c r="H465" s="84">
        <f>VLOOKUP($D465,GICS!$A$2:$H$159,5,0)</f>
        <v>2530</v>
      </c>
      <c r="I465" s="84" t="str">
        <f>VLOOKUP($D465,GICS!$A$2:$H$159,6,0)</f>
        <v>Consumer Services</v>
      </c>
      <c r="J465" s="84">
        <f>VLOOKUP($D465,GICS!$A$2:$H$159,7,0)</f>
        <v>25</v>
      </c>
      <c r="K465" s="84" t="str">
        <f>VLOOKUP($D465,GICS!$A$2:$H$159,8,0)</f>
        <v>Consumer Discretionary</v>
      </c>
    </row>
    <row r="466" spans="1:11" x14ac:dyDescent="0.3">
      <c r="A466" s="84" t="s">
        <v>1577</v>
      </c>
      <c r="B466" s="85">
        <v>56.29</v>
      </c>
      <c r="C466" s="84" t="s">
        <v>1381</v>
      </c>
      <c r="D466" s="84">
        <v>25301040</v>
      </c>
      <c r="E466" s="84" t="str">
        <f>VLOOKUP($D466,GICS!$A$2:$H$159,2,0)</f>
        <v>Restaurants</v>
      </c>
      <c r="F466" s="84">
        <f>VLOOKUP($D466,GICS!$A$2:$H$159,3,0)</f>
        <v>253010</v>
      </c>
      <c r="G466" s="84" t="str">
        <f>VLOOKUP($D466,GICS!$A$2:$H$159,4,0)</f>
        <v xml:space="preserve">Hotels, Restaurants &amp; Leisure </v>
      </c>
      <c r="H466" s="84">
        <f>VLOOKUP($D466,GICS!$A$2:$H$159,5,0)</f>
        <v>2530</v>
      </c>
      <c r="I466" s="84" t="str">
        <f>VLOOKUP($D466,GICS!$A$2:$H$159,6,0)</f>
        <v>Consumer Services</v>
      </c>
      <c r="J466" s="84">
        <f>VLOOKUP($D466,GICS!$A$2:$H$159,7,0)</f>
        <v>25</v>
      </c>
      <c r="K466" s="84" t="str">
        <f>VLOOKUP($D466,GICS!$A$2:$H$159,8,0)</f>
        <v>Consumer Discretionary</v>
      </c>
    </row>
    <row r="467" spans="1:11" x14ac:dyDescent="0.3">
      <c r="A467" s="84" t="s">
        <v>1577</v>
      </c>
      <c r="B467" s="85">
        <v>56.3</v>
      </c>
      <c r="C467" s="84" t="s">
        <v>1382</v>
      </c>
      <c r="D467" s="84">
        <v>25301040</v>
      </c>
      <c r="E467" s="84" t="str">
        <f>VLOOKUP($D467,GICS!$A$2:$H$159,2,0)</f>
        <v>Restaurants</v>
      </c>
      <c r="F467" s="84">
        <f>VLOOKUP($D467,GICS!$A$2:$H$159,3,0)</f>
        <v>253010</v>
      </c>
      <c r="G467" s="84" t="str">
        <f>VLOOKUP($D467,GICS!$A$2:$H$159,4,0)</f>
        <v xml:space="preserve">Hotels, Restaurants &amp; Leisure </v>
      </c>
      <c r="H467" s="84">
        <f>VLOOKUP($D467,GICS!$A$2:$H$159,5,0)</f>
        <v>2530</v>
      </c>
      <c r="I467" s="84" t="str">
        <f>VLOOKUP($D467,GICS!$A$2:$H$159,6,0)</f>
        <v>Consumer Services</v>
      </c>
      <c r="J467" s="84">
        <f>VLOOKUP($D467,GICS!$A$2:$H$159,7,0)</f>
        <v>25</v>
      </c>
      <c r="K467" s="84" t="str">
        <f>VLOOKUP($D467,GICS!$A$2:$H$159,8,0)</f>
        <v>Consumer Discretionary</v>
      </c>
    </row>
    <row r="468" spans="1:11" x14ac:dyDescent="0.3">
      <c r="A468" s="84" t="s">
        <v>84</v>
      </c>
      <c r="B468" s="85">
        <v>58.11</v>
      </c>
      <c r="C468" s="84" t="s">
        <v>1383</v>
      </c>
      <c r="D468" s="84">
        <v>50201040</v>
      </c>
      <c r="E468" s="84" t="str">
        <f>VLOOKUP($D468,GICS!$A$2:$H$159,2,0)</f>
        <v>Publishing</v>
      </c>
      <c r="F468" s="84">
        <f>VLOOKUP($D468,GICS!$A$2:$H$159,3,0)</f>
        <v>502010</v>
      </c>
      <c r="G468" s="84" t="str">
        <f>VLOOKUP($D468,GICS!$A$2:$H$159,4,0)</f>
        <v xml:space="preserve">Media </v>
      </c>
      <c r="H468" s="84">
        <f>VLOOKUP($D468,GICS!$A$2:$H$159,5,0)</f>
        <v>5020</v>
      </c>
      <c r="I468" s="84" t="str">
        <f>VLOOKUP($D468,GICS!$A$2:$H$159,6,0)</f>
        <v>Media &amp; Entertainment</v>
      </c>
      <c r="J468" s="84">
        <f>VLOOKUP($D468,GICS!$A$2:$H$159,7,0)</f>
        <v>50</v>
      </c>
      <c r="K468" s="84" t="str">
        <f>VLOOKUP($D468,GICS!$A$2:$H$159,8,0)</f>
        <v>Communication Services</v>
      </c>
    </row>
    <row r="469" spans="1:11" x14ac:dyDescent="0.3">
      <c r="A469" s="84" t="s">
        <v>84</v>
      </c>
      <c r="B469" s="85">
        <v>58.12</v>
      </c>
      <c r="C469" s="84" t="s">
        <v>1385</v>
      </c>
      <c r="D469" s="84">
        <v>50201040</v>
      </c>
      <c r="E469" s="84" t="str">
        <f>VLOOKUP($D469,GICS!$A$2:$H$159,2,0)</f>
        <v>Publishing</v>
      </c>
      <c r="F469" s="84">
        <f>VLOOKUP($D469,GICS!$A$2:$H$159,3,0)</f>
        <v>502010</v>
      </c>
      <c r="G469" s="84" t="str">
        <f>VLOOKUP($D469,GICS!$A$2:$H$159,4,0)</f>
        <v xml:space="preserve">Media </v>
      </c>
      <c r="H469" s="84">
        <f>VLOOKUP($D469,GICS!$A$2:$H$159,5,0)</f>
        <v>5020</v>
      </c>
      <c r="I469" s="84" t="str">
        <f>VLOOKUP($D469,GICS!$A$2:$H$159,6,0)</f>
        <v>Media &amp; Entertainment</v>
      </c>
      <c r="J469" s="84">
        <f>VLOOKUP($D469,GICS!$A$2:$H$159,7,0)</f>
        <v>50</v>
      </c>
      <c r="K469" s="84" t="str">
        <f>VLOOKUP($D469,GICS!$A$2:$H$159,8,0)</f>
        <v>Communication Services</v>
      </c>
    </row>
    <row r="470" spans="1:11" x14ac:dyDescent="0.3">
      <c r="A470" s="84" t="s">
        <v>84</v>
      </c>
      <c r="B470" s="85">
        <v>58.13</v>
      </c>
      <c r="C470" s="84" t="s">
        <v>1386</v>
      </c>
      <c r="D470" s="84">
        <v>50201040</v>
      </c>
      <c r="E470" s="84" t="str">
        <f>VLOOKUP($D470,GICS!$A$2:$H$159,2,0)</f>
        <v>Publishing</v>
      </c>
      <c r="F470" s="84">
        <f>VLOOKUP($D470,GICS!$A$2:$H$159,3,0)</f>
        <v>502010</v>
      </c>
      <c r="G470" s="84" t="str">
        <f>VLOOKUP($D470,GICS!$A$2:$H$159,4,0)</f>
        <v xml:space="preserve">Media </v>
      </c>
      <c r="H470" s="84">
        <f>VLOOKUP($D470,GICS!$A$2:$H$159,5,0)</f>
        <v>5020</v>
      </c>
      <c r="I470" s="84" t="str">
        <f>VLOOKUP($D470,GICS!$A$2:$H$159,6,0)</f>
        <v>Media &amp; Entertainment</v>
      </c>
      <c r="J470" s="84">
        <f>VLOOKUP($D470,GICS!$A$2:$H$159,7,0)</f>
        <v>50</v>
      </c>
      <c r="K470" s="84" t="str">
        <f>VLOOKUP($D470,GICS!$A$2:$H$159,8,0)</f>
        <v>Communication Services</v>
      </c>
    </row>
    <row r="471" spans="1:11" x14ac:dyDescent="0.3">
      <c r="A471" s="84" t="s">
        <v>84</v>
      </c>
      <c r="B471" s="85">
        <v>58.14</v>
      </c>
      <c r="C471" s="84" t="s">
        <v>1387</v>
      </c>
      <c r="D471" s="84">
        <v>50201040</v>
      </c>
      <c r="E471" s="84" t="str">
        <f>VLOOKUP($D471,GICS!$A$2:$H$159,2,0)</f>
        <v>Publishing</v>
      </c>
      <c r="F471" s="84">
        <f>VLOOKUP($D471,GICS!$A$2:$H$159,3,0)</f>
        <v>502010</v>
      </c>
      <c r="G471" s="84" t="str">
        <f>VLOOKUP($D471,GICS!$A$2:$H$159,4,0)</f>
        <v xml:space="preserve">Media </v>
      </c>
      <c r="H471" s="84">
        <f>VLOOKUP($D471,GICS!$A$2:$H$159,5,0)</f>
        <v>5020</v>
      </c>
      <c r="I471" s="84" t="str">
        <f>VLOOKUP($D471,GICS!$A$2:$H$159,6,0)</f>
        <v>Media &amp; Entertainment</v>
      </c>
      <c r="J471" s="84">
        <f>VLOOKUP($D471,GICS!$A$2:$H$159,7,0)</f>
        <v>50</v>
      </c>
      <c r="K471" s="84" t="str">
        <f>VLOOKUP($D471,GICS!$A$2:$H$159,8,0)</f>
        <v>Communication Services</v>
      </c>
    </row>
    <row r="472" spans="1:11" x14ac:dyDescent="0.3">
      <c r="A472" s="84" t="s">
        <v>84</v>
      </c>
      <c r="B472" s="85">
        <v>58.19</v>
      </c>
      <c r="C472" s="84" t="s">
        <v>1388</v>
      </c>
      <c r="D472" s="84">
        <v>50201040</v>
      </c>
      <c r="E472" s="84" t="str">
        <f>VLOOKUP($D472,GICS!$A$2:$H$159,2,0)</f>
        <v>Publishing</v>
      </c>
      <c r="F472" s="84">
        <f>VLOOKUP($D472,GICS!$A$2:$H$159,3,0)</f>
        <v>502010</v>
      </c>
      <c r="G472" s="84" t="str">
        <f>VLOOKUP($D472,GICS!$A$2:$H$159,4,0)</f>
        <v xml:space="preserve">Media </v>
      </c>
      <c r="H472" s="84">
        <f>VLOOKUP($D472,GICS!$A$2:$H$159,5,0)</f>
        <v>5020</v>
      </c>
      <c r="I472" s="84" t="str">
        <f>VLOOKUP($D472,GICS!$A$2:$H$159,6,0)</f>
        <v>Media &amp; Entertainment</v>
      </c>
      <c r="J472" s="84">
        <f>VLOOKUP($D472,GICS!$A$2:$H$159,7,0)</f>
        <v>50</v>
      </c>
      <c r="K472" s="84" t="str">
        <f>VLOOKUP($D472,GICS!$A$2:$H$159,8,0)</f>
        <v>Communication Services</v>
      </c>
    </row>
    <row r="473" spans="1:11" x14ac:dyDescent="0.3">
      <c r="A473" s="84" t="s">
        <v>84</v>
      </c>
      <c r="B473" s="85">
        <v>58.21</v>
      </c>
      <c r="C473" s="84" t="s">
        <v>1389</v>
      </c>
      <c r="D473" s="84">
        <v>50202020</v>
      </c>
      <c r="E473" s="84" t="str">
        <f>VLOOKUP($D473,GICS!$A$2:$H$159,2,0)</f>
        <v xml:space="preserve">Interactive Home Entertainment </v>
      </c>
      <c r="F473" s="84">
        <f>VLOOKUP($D473,GICS!$A$2:$H$159,3,0)</f>
        <v>502020</v>
      </c>
      <c r="G473" s="84" t="str">
        <f>VLOOKUP($D473,GICS!$A$2:$H$159,4,0)</f>
        <v xml:space="preserve">Entertainment </v>
      </c>
      <c r="H473" s="84">
        <f>VLOOKUP($D473,GICS!$A$2:$H$159,5,0)</f>
        <v>5020</v>
      </c>
      <c r="I473" s="84" t="str">
        <f>VLOOKUP($D473,GICS!$A$2:$H$159,6,0)</f>
        <v>Media &amp; Entertainment</v>
      </c>
      <c r="J473" s="84">
        <f>VLOOKUP($D473,GICS!$A$2:$H$159,7,0)</f>
        <v>50</v>
      </c>
      <c r="K473" s="84" t="str">
        <f>VLOOKUP($D473,GICS!$A$2:$H$159,8,0)</f>
        <v>Communication Services</v>
      </c>
    </row>
    <row r="474" spans="1:11" x14ac:dyDescent="0.3">
      <c r="A474" s="253" t="s">
        <v>84</v>
      </c>
      <c r="B474" s="254">
        <v>58.29</v>
      </c>
      <c r="C474" s="253" t="s">
        <v>1390</v>
      </c>
      <c r="D474" s="84">
        <v>45103010</v>
      </c>
      <c r="E474" s="84" t="str">
        <f>VLOOKUP($D474,GICS!$A$2:$H$159,2,0)</f>
        <v xml:space="preserve">Application Software </v>
      </c>
      <c r="F474" s="84">
        <f>VLOOKUP($D474,GICS!$A$2:$H$159,3,0)</f>
        <v>451030</v>
      </c>
      <c r="G474" s="84" t="str">
        <f>VLOOKUP($D474,GICS!$A$2:$H$159,4,0)</f>
        <v xml:space="preserve">Software </v>
      </c>
      <c r="H474" s="84">
        <f>VLOOKUP($D474,GICS!$A$2:$H$159,5,0)</f>
        <v>4510</v>
      </c>
      <c r="I474" s="84" t="str">
        <f>VLOOKUP($D474,GICS!$A$2:$H$159,6,0)</f>
        <v>Software &amp; Services</v>
      </c>
      <c r="J474" s="84">
        <f>VLOOKUP($D474,GICS!$A$2:$H$159,7,0)</f>
        <v>45</v>
      </c>
      <c r="K474" s="84" t="str">
        <f>VLOOKUP($D474,GICS!$A$2:$H$159,8,0)</f>
        <v>Information Technology</v>
      </c>
    </row>
    <row r="475" spans="1:11" x14ac:dyDescent="0.3">
      <c r="A475" s="253"/>
      <c r="B475" s="254"/>
      <c r="C475" s="253"/>
      <c r="D475" s="84">
        <v>35103010</v>
      </c>
      <c r="E475" s="84" t="str">
        <f>VLOOKUP($D475,GICS!$A$2:$H$159,2,0)</f>
        <v xml:space="preserve">Health Care Technology </v>
      </c>
      <c r="F475" s="84">
        <f>VLOOKUP($D475,GICS!$A$2:$H$159,3,0)</f>
        <v>351030</v>
      </c>
      <c r="G475" s="84" t="str">
        <f>VLOOKUP($D475,GICS!$A$2:$H$159,4,0)</f>
        <v xml:space="preserve">Health Care Technology  </v>
      </c>
      <c r="H475" s="84">
        <f>VLOOKUP($D475,GICS!$A$2:$H$159,5,0)</f>
        <v>3510</v>
      </c>
      <c r="I475" s="84" t="str">
        <f>VLOOKUP($D475,GICS!$A$2:$H$159,6,0)</f>
        <v>Health Care Equipment &amp; Services</v>
      </c>
      <c r="J475" s="84">
        <f>VLOOKUP($D475,GICS!$A$2:$H$159,7,0)</f>
        <v>35</v>
      </c>
      <c r="K475" s="84" t="str">
        <f>VLOOKUP($D475,GICS!$A$2:$H$159,8,0)</f>
        <v>Health Care</v>
      </c>
    </row>
    <row r="476" spans="1:11" x14ac:dyDescent="0.3">
      <c r="A476" s="84" t="s">
        <v>84</v>
      </c>
      <c r="B476" s="85">
        <v>59.11</v>
      </c>
      <c r="C476" s="84" t="s">
        <v>1391</v>
      </c>
      <c r="D476" s="84">
        <v>50202010</v>
      </c>
      <c r="E476" s="84" t="str">
        <f>VLOOKUP($D476,GICS!$A$2:$H$159,2,0)</f>
        <v xml:space="preserve">Movies &amp; Entertainment </v>
      </c>
      <c r="F476" s="84">
        <f>VLOOKUP($D476,GICS!$A$2:$H$159,3,0)</f>
        <v>502020</v>
      </c>
      <c r="G476" s="84" t="str">
        <f>VLOOKUP($D476,GICS!$A$2:$H$159,4,0)</f>
        <v xml:space="preserve">Entertainment </v>
      </c>
      <c r="H476" s="84">
        <f>VLOOKUP($D476,GICS!$A$2:$H$159,5,0)</f>
        <v>5020</v>
      </c>
      <c r="I476" s="84" t="str">
        <f>VLOOKUP($D476,GICS!$A$2:$H$159,6,0)</f>
        <v>Media &amp; Entertainment</v>
      </c>
      <c r="J476" s="84">
        <f>VLOOKUP($D476,GICS!$A$2:$H$159,7,0)</f>
        <v>50</v>
      </c>
      <c r="K476" s="84" t="str">
        <f>VLOOKUP($D476,GICS!$A$2:$H$159,8,0)</f>
        <v>Communication Services</v>
      </c>
    </row>
    <row r="477" spans="1:11" x14ac:dyDescent="0.3">
      <c r="A477" s="84" t="s">
        <v>84</v>
      </c>
      <c r="B477" s="85">
        <v>59.12</v>
      </c>
      <c r="C477" s="84" t="s">
        <v>1392</v>
      </c>
      <c r="D477" s="84">
        <v>50202010</v>
      </c>
      <c r="E477" s="84" t="str">
        <f>VLOOKUP($D477,GICS!$A$2:$H$159,2,0)</f>
        <v xml:space="preserve">Movies &amp; Entertainment </v>
      </c>
      <c r="F477" s="84">
        <f>VLOOKUP($D477,GICS!$A$2:$H$159,3,0)</f>
        <v>502020</v>
      </c>
      <c r="G477" s="84" t="str">
        <f>VLOOKUP($D477,GICS!$A$2:$H$159,4,0)</f>
        <v xml:space="preserve">Entertainment </v>
      </c>
      <c r="H477" s="84">
        <f>VLOOKUP($D477,GICS!$A$2:$H$159,5,0)</f>
        <v>5020</v>
      </c>
      <c r="I477" s="84" t="str">
        <f>VLOOKUP($D477,GICS!$A$2:$H$159,6,0)</f>
        <v>Media &amp; Entertainment</v>
      </c>
      <c r="J477" s="84">
        <f>VLOOKUP($D477,GICS!$A$2:$H$159,7,0)</f>
        <v>50</v>
      </c>
      <c r="K477" s="84" t="str">
        <f>VLOOKUP($D477,GICS!$A$2:$H$159,8,0)</f>
        <v>Communication Services</v>
      </c>
    </row>
    <row r="478" spans="1:11" x14ac:dyDescent="0.3">
      <c r="A478" s="84" t="s">
        <v>84</v>
      </c>
      <c r="B478" s="85">
        <v>59.13</v>
      </c>
      <c r="C478" s="84" t="s">
        <v>1393</v>
      </c>
      <c r="D478" s="84">
        <v>50202010</v>
      </c>
      <c r="E478" s="84" t="str">
        <f>VLOOKUP($D478,GICS!$A$2:$H$159,2,0)</f>
        <v xml:space="preserve">Movies &amp; Entertainment </v>
      </c>
      <c r="F478" s="84">
        <f>VLOOKUP($D478,GICS!$A$2:$H$159,3,0)</f>
        <v>502020</v>
      </c>
      <c r="G478" s="84" t="str">
        <f>VLOOKUP($D478,GICS!$A$2:$H$159,4,0)</f>
        <v xml:space="preserve">Entertainment </v>
      </c>
      <c r="H478" s="84">
        <f>VLOOKUP($D478,GICS!$A$2:$H$159,5,0)</f>
        <v>5020</v>
      </c>
      <c r="I478" s="84" t="str">
        <f>VLOOKUP($D478,GICS!$A$2:$H$159,6,0)</f>
        <v>Media &amp; Entertainment</v>
      </c>
      <c r="J478" s="84">
        <f>VLOOKUP($D478,GICS!$A$2:$H$159,7,0)</f>
        <v>50</v>
      </c>
      <c r="K478" s="84" t="str">
        <f>VLOOKUP($D478,GICS!$A$2:$H$159,8,0)</f>
        <v>Communication Services</v>
      </c>
    </row>
    <row r="479" spans="1:11" x14ac:dyDescent="0.3">
      <c r="A479" s="84" t="s">
        <v>84</v>
      </c>
      <c r="B479" s="85">
        <v>59.14</v>
      </c>
      <c r="C479" s="84" t="s">
        <v>1394</v>
      </c>
      <c r="D479" s="84">
        <v>50202010</v>
      </c>
      <c r="E479" s="84" t="str">
        <f>VLOOKUP($D479,GICS!$A$2:$H$159,2,0)</f>
        <v xml:space="preserve">Movies &amp; Entertainment </v>
      </c>
      <c r="F479" s="84">
        <f>VLOOKUP($D479,GICS!$A$2:$H$159,3,0)</f>
        <v>502020</v>
      </c>
      <c r="G479" s="84" t="str">
        <f>VLOOKUP($D479,GICS!$A$2:$H$159,4,0)</f>
        <v xml:space="preserve">Entertainment </v>
      </c>
      <c r="H479" s="84">
        <f>VLOOKUP($D479,GICS!$A$2:$H$159,5,0)</f>
        <v>5020</v>
      </c>
      <c r="I479" s="84" t="str">
        <f>VLOOKUP($D479,GICS!$A$2:$H$159,6,0)</f>
        <v>Media &amp; Entertainment</v>
      </c>
      <c r="J479" s="84">
        <f>VLOOKUP($D479,GICS!$A$2:$H$159,7,0)</f>
        <v>50</v>
      </c>
      <c r="K479" s="84" t="str">
        <f>VLOOKUP($D479,GICS!$A$2:$H$159,8,0)</f>
        <v>Communication Services</v>
      </c>
    </row>
    <row r="480" spans="1:11" x14ac:dyDescent="0.3">
      <c r="A480" s="84" t="s">
        <v>84</v>
      </c>
      <c r="B480" s="85">
        <v>59.2</v>
      </c>
      <c r="C480" s="84" t="s">
        <v>1395</v>
      </c>
      <c r="D480" s="84">
        <v>50202010</v>
      </c>
      <c r="E480" s="84" t="str">
        <f>VLOOKUP($D480,GICS!$A$2:$H$159,2,0)</f>
        <v xml:space="preserve">Movies &amp; Entertainment </v>
      </c>
      <c r="F480" s="84">
        <f>VLOOKUP($D480,GICS!$A$2:$H$159,3,0)</f>
        <v>502020</v>
      </c>
      <c r="G480" s="84" t="str">
        <f>VLOOKUP($D480,GICS!$A$2:$H$159,4,0)</f>
        <v xml:space="preserve">Entertainment </v>
      </c>
      <c r="H480" s="84">
        <f>VLOOKUP($D480,GICS!$A$2:$H$159,5,0)</f>
        <v>5020</v>
      </c>
      <c r="I480" s="84" t="str">
        <f>VLOOKUP($D480,GICS!$A$2:$H$159,6,0)</f>
        <v>Media &amp; Entertainment</v>
      </c>
      <c r="J480" s="84">
        <f>VLOOKUP($D480,GICS!$A$2:$H$159,7,0)</f>
        <v>50</v>
      </c>
      <c r="K480" s="84" t="str">
        <f>VLOOKUP($D480,GICS!$A$2:$H$159,8,0)</f>
        <v>Communication Services</v>
      </c>
    </row>
    <row r="481" spans="1:11" x14ac:dyDescent="0.3">
      <c r="A481" s="84" t="s">
        <v>84</v>
      </c>
      <c r="B481" s="85">
        <v>60.1</v>
      </c>
      <c r="C481" s="84" t="s">
        <v>1396</v>
      </c>
      <c r="D481" s="84">
        <v>50201020</v>
      </c>
      <c r="E481" s="84" t="str">
        <f>VLOOKUP($D481,GICS!$A$2:$H$159,2,0)</f>
        <v>Broadcasting</v>
      </c>
      <c r="F481" s="84">
        <f>VLOOKUP($D481,GICS!$A$2:$H$159,3,0)</f>
        <v>502010</v>
      </c>
      <c r="G481" s="84" t="str">
        <f>VLOOKUP($D481,GICS!$A$2:$H$159,4,0)</f>
        <v xml:space="preserve">Media </v>
      </c>
      <c r="H481" s="84">
        <f>VLOOKUP($D481,GICS!$A$2:$H$159,5,0)</f>
        <v>5020</v>
      </c>
      <c r="I481" s="84" t="str">
        <f>VLOOKUP($D481,GICS!$A$2:$H$159,6,0)</f>
        <v>Media &amp; Entertainment</v>
      </c>
      <c r="J481" s="84">
        <f>VLOOKUP($D481,GICS!$A$2:$H$159,7,0)</f>
        <v>50</v>
      </c>
      <c r="K481" s="84" t="str">
        <f>VLOOKUP($D481,GICS!$A$2:$H$159,8,0)</f>
        <v>Communication Services</v>
      </c>
    </row>
    <row r="482" spans="1:11" x14ac:dyDescent="0.3">
      <c r="A482" s="253" t="s">
        <v>84</v>
      </c>
      <c r="B482" s="254">
        <v>60.2</v>
      </c>
      <c r="C482" s="253" t="s">
        <v>1398</v>
      </c>
      <c r="D482" s="84">
        <v>50201020</v>
      </c>
      <c r="E482" s="84" t="str">
        <f>VLOOKUP($D482,GICS!$A$2:$H$159,2,0)</f>
        <v>Broadcasting</v>
      </c>
      <c r="F482" s="84">
        <f>VLOOKUP($D482,GICS!$A$2:$H$159,3,0)</f>
        <v>502010</v>
      </c>
      <c r="G482" s="84" t="str">
        <f>VLOOKUP($D482,GICS!$A$2:$H$159,4,0)</f>
        <v xml:space="preserve">Media </v>
      </c>
      <c r="H482" s="84">
        <f>VLOOKUP($D482,GICS!$A$2:$H$159,5,0)</f>
        <v>5020</v>
      </c>
      <c r="I482" s="84" t="str">
        <f>VLOOKUP($D482,GICS!$A$2:$H$159,6,0)</f>
        <v>Media &amp; Entertainment</v>
      </c>
      <c r="J482" s="84">
        <f>VLOOKUP($D482,GICS!$A$2:$H$159,7,0)</f>
        <v>50</v>
      </c>
      <c r="K482" s="84" t="str">
        <f>VLOOKUP($D482,GICS!$A$2:$H$159,8,0)</f>
        <v>Communication Services</v>
      </c>
    </row>
    <row r="483" spans="1:11" x14ac:dyDescent="0.3">
      <c r="A483" s="253"/>
      <c r="B483" s="254"/>
      <c r="C483" s="253"/>
      <c r="D483" s="84">
        <v>50201030</v>
      </c>
      <c r="E483" s="84" t="str">
        <f>VLOOKUP($D483,GICS!$A$2:$H$159,2,0)</f>
        <v xml:space="preserve">Cable &amp; Satellite </v>
      </c>
      <c r="F483" s="84">
        <f>VLOOKUP($D483,GICS!$A$2:$H$159,3,0)</f>
        <v>502010</v>
      </c>
      <c r="G483" s="84" t="str">
        <f>VLOOKUP($D483,GICS!$A$2:$H$159,4,0)</f>
        <v xml:space="preserve">Media </v>
      </c>
      <c r="H483" s="84">
        <f>VLOOKUP($D483,GICS!$A$2:$H$159,5,0)</f>
        <v>5020</v>
      </c>
      <c r="I483" s="84" t="str">
        <f>VLOOKUP($D483,GICS!$A$2:$H$159,6,0)</f>
        <v>Media &amp; Entertainment</v>
      </c>
      <c r="J483" s="84">
        <f>VLOOKUP($D483,GICS!$A$2:$H$159,7,0)</f>
        <v>50</v>
      </c>
      <c r="K483" s="84" t="str">
        <f>VLOOKUP($D483,GICS!$A$2:$H$159,8,0)</f>
        <v>Communication Services</v>
      </c>
    </row>
    <row r="484" spans="1:11" x14ac:dyDescent="0.3">
      <c r="A484" s="84" t="s">
        <v>84</v>
      </c>
      <c r="B484" s="85">
        <v>61.1</v>
      </c>
      <c r="C484" s="84" t="s">
        <v>1399</v>
      </c>
      <c r="D484" s="84">
        <v>50101020</v>
      </c>
      <c r="E484" s="84" t="str">
        <f>VLOOKUP($D484,GICS!$A$2:$H$159,2,0)</f>
        <v xml:space="preserve">Integrated Telecommunication Services </v>
      </c>
      <c r="F484" s="84">
        <f>VLOOKUP($D484,GICS!$A$2:$H$159,3,0)</f>
        <v>501010</v>
      </c>
      <c r="G484" s="84" t="str">
        <f>VLOOKUP($D484,GICS!$A$2:$H$159,4,0)</f>
        <v xml:space="preserve">Diversified Telecommunication Services </v>
      </c>
      <c r="H484" s="84">
        <f>VLOOKUP($D484,GICS!$A$2:$H$159,5,0)</f>
        <v>5010</v>
      </c>
      <c r="I484" s="84" t="str">
        <f>VLOOKUP($D484,GICS!$A$2:$H$159,6,0)</f>
        <v>Telecommunication Services</v>
      </c>
      <c r="J484" s="84">
        <f>VLOOKUP($D484,GICS!$A$2:$H$159,7,0)</f>
        <v>50</v>
      </c>
      <c r="K484" s="84" t="str">
        <f>VLOOKUP($D484,GICS!$A$2:$H$159,8,0)</f>
        <v>Communication Services</v>
      </c>
    </row>
    <row r="485" spans="1:11" x14ac:dyDescent="0.3">
      <c r="A485" s="84" t="s">
        <v>84</v>
      </c>
      <c r="B485" s="85">
        <v>61.2</v>
      </c>
      <c r="C485" s="84" t="s">
        <v>1400</v>
      </c>
      <c r="D485" s="84">
        <v>50102010</v>
      </c>
      <c r="E485" s="84" t="str">
        <f>VLOOKUP($D485,GICS!$A$2:$H$159,2,0)</f>
        <v xml:space="preserve">Wireless Telecommunication Services </v>
      </c>
      <c r="F485" s="84">
        <f>VLOOKUP($D485,GICS!$A$2:$H$159,3,0)</f>
        <v>501020</v>
      </c>
      <c r="G485" s="84" t="str">
        <f>VLOOKUP($D485,GICS!$A$2:$H$159,4,0)</f>
        <v xml:space="preserve">Wireless Telecommunication Services </v>
      </c>
      <c r="H485" s="84">
        <f>VLOOKUP($D485,GICS!$A$2:$H$159,5,0)</f>
        <v>5010</v>
      </c>
      <c r="I485" s="84" t="str">
        <f>VLOOKUP($D485,GICS!$A$2:$H$159,6,0)</f>
        <v>Telecommunication Services</v>
      </c>
      <c r="J485" s="84">
        <f>VLOOKUP($D485,GICS!$A$2:$H$159,7,0)</f>
        <v>50</v>
      </c>
      <c r="K485" s="84" t="str">
        <f>VLOOKUP($D485,GICS!$A$2:$H$159,8,0)</f>
        <v>Communication Services</v>
      </c>
    </row>
    <row r="486" spans="1:11" x14ac:dyDescent="0.3">
      <c r="A486" s="84" t="s">
        <v>84</v>
      </c>
      <c r="B486" s="85">
        <v>61.3</v>
      </c>
      <c r="C486" s="84" t="s">
        <v>1401</v>
      </c>
      <c r="D486" s="84">
        <v>50101010</v>
      </c>
      <c r="E486" s="84" t="str">
        <f>VLOOKUP($D486,GICS!$A$2:$H$159,2,0)</f>
        <v xml:space="preserve">Alternative Carriers </v>
      </c>
      <c r="F486" s="84">
        <f>VLOOKUP($D486,GICS!$A$2:$H$159,3,0)</f>
        <v>501010</v>
      </c>
      <c r="G486" s="84" t="str">
        <f>VLOOKUP($D486,GICS!$A$2:$H$159,4,0)</f>
        <v xml:space="preserve">Diversified Telecommunication Services </v>
      </c>
      <c r="H486" s="84">
        <f>VLOOKUP($D486,GICS!$A$2:$H$159,5,0)</f>
        <v>5010</v>
      </c>
      <c r="I486" s="84" t="str">
        <f>VLOOKUP($D486,GICS!$A$2:$H$159,6,0)</f>
        <v>Telecommunication Services</v>
      </c>
      <c r="J486" s="84">
        <f>VLOOKUP($D486,GICS!$A$2:$H$159,7,0)</f>
        <v>50</v>
      </c>
      <c r="K486" s="84" t="str">
        <f>VLOOKUP($D486,GICS!$A$2:$H$159,8,0)</f>
        <v>Communication Services</v>
      </c>
    </row>
    <row r="487" spans="1:11" x14ac:dyDescent="0.3">
      <c r="A487" s="84" t="s">
        <v>84</v>
      </c>
      <c r="B487" s="85">
        <v>61.9</v>
      </c>
      <c r="C487" s="84" t="s">
        <v>1402</v>
      </c>
      <c r="D487" s="84">
        <v>50101020</v>
      </c>
      <c r="E487" s="84" t="str">
        <f>VLOOKUP($D487,GICS!$A$2:$H$159,2,0)</f>
        <v xml:space="preserve">Integrated Telecommunication Services </v>
      </c>
      <c r="F487" s="84">
        <f>VLOOKUP($D487,GICS!$A$2:$H$159,3,0)</f>
        <v>501010</v>
      </c>
      <c r="G487" s="84" t="str">
        <f>VLOOKUP($D487,GICS!$A$2:$H$159,4,0)</f>
        <v xml:space="preserve">Diversified Telecommunication Services </v>
      </c>
      <c r="H487" s="84">
        <f>VLOOKUP($D487,GICS!$A$2:$H$159,5,0)</f>
        <v>5010</v>
      </c>
      <c r="I487" s="84" t="str">
        <f>VLOOKUP($D487,GICS!$A$2:$H$159,6,0)</f>
        <v>Telecommunication Services</v>
      </c>
      <c r="J487" s="84">
        <f>VLOOKUP($D487,GICS!$A$2:$H$159,7,0)</f>
        <v>50</v>
      </c>
      <c r="K487" s="84" t="str">
        <f>VLOOKUP($D487,GICS!$A$2:$H$159,8,0)</f>
        <v>Communication Services</v>
      </c>
    </row>
    <row r="488" spans="1:11" x14ac:dyDescent="0.3">
      <c r="A488" s="253" t="s">
        <v>84</v>
      </c>
      <c r="B488" s="254">
        <v>62.01</v>
      </c>
      <c r="C488" s="253" t="s">
        <v>1403</v>
      </c>
      <c r="D488" s="84">
        <v>45103020</v>
      </c>
      <c r="E488" s="84" t="str">
        <f>VLOOKUP($D488,GICS!$A$2:$H$159,2,0)</f>
        <v xml:space="preserve">Systems Software </v>
      </c>
      <c r="F488" s="84">
        <f>VLOOKUP($D488,GICS!$A$2:$H$159,3,0)</f>
        <v>451030</v>
      </c>
      <c r="G488" s="84" t="str">
        <f>VLOOKUP($D488,GICS!$A$2:$H$159,4,0)</f>
        <v xml:space="preserve">Software </v>
      </c>
      <c r="H488" s="84">
        <f>VLOOKUP($D488,GICS!$A$2:$H$159,5,0)</f>
        <v>4510</v>
      </c>
      <c r="I488" s="84" t="str">
        <f>VLOOKUP($D488,GICS!$A$2:$H$159,6,0)</f>
        <v>Software &amp; Services</v>
      </c>
      <c r="J488" s="84">
        <f>VLOOKUP($D488,GICS!$A$2:$H$159,7,0)</f>
        <v>45</v>
      </c>
      <c r="K488" s="84" t="str">
        <f>VLOOKUP($D488,GICS!$A$2:$H$159,8,0)</f>
        <v>Information Technology</v>
      </c>
    </row>
    <row r="489" spans="1:11" x14ac:dyDescent="0.3">
      <c r="A489" s="253"/>
      <c r="B489" s="254"/>
      <c r="C489" s="253"/>
      <c r="D489" s="84">
        <v>35103010</v>
      </c>
      <c r="E489" s="84" t="str">
        <f>VLOOKUP($D489,GICS!$A$2:$H$159,2,0)</f>
        <v xml:space="preserve">Health Care Technology </v>
      </c>
      <c r="F489" s="84">
        <f>VLOOKUP($D489,GICS!$A$2:$H$159,3,0)</f>
        <v>351030</v>
      </c>
      <c r="G489" s="84" t="str">
        <f>VLOOKUP($D489,GICS!$A$2:$H$159,4,0)</f>
        <v xml:space="preserve">Health Care Technology  </v>
      </c>
      <c r="H489" s="84">
        <f>VLOOKUP($D489,GICS!$A$2:$H$159,5,0)</f>
        <v>3510</v>
      </c>
      <c r="I489" s="84" t="str">
        <f>VLOOKUP($D489,GICS!$A$2:$H$159,6,0)</f>
        <v>Health Care Equipment &amp; Services</v>
      </c>
      <c r="J489" s="84">
        <f>VLOOKUP($D489,GICS!$A$2:$H$159,7,0)</f>
        <v>35</v>
      </c>
      <c r="K489" s="84" t="str">
        <f>VLOOKUP($D489,GICS!$A$2:$H$159,8,0)</f>
        <v>Health Care</v>
      </c>
    </row>
    <row r="490" spans="1:11" x14ac:dyDescent="0.3">
      <c r="A490" s="253" t="s">
        <v>84</v>
      </c>
      <c r="B490" s="254">
        <v>62.02</v>
      </c>
      <c r="C490" s="253" t="s">
        <v>1404</v>
      </c>
      <c r="D490" s="84">
        <v>45102010</v>
      </c>
      <c r="E490" s="84" t="str">
        <f>VLOOKUP($D490,GICS!$A$2:$H$159,2,0)</f>
        <v xml:space="preserve">IT Consulting &amp; Other Services </v>
      </c>
      <c r="F490" s="84">
        <f>VLOOKUP($D490,GICS!$A$2:$H$159,3,0)</f>
        <v>451020</v>
      </c>
      <c r="G490" s="84" t="str">
        <f>VLOOKUP($D490,GICS!$A$2:$H$159,4,0)</f>
        <v xml:space="preserve">IT Services </v>
      </c>
      <c r="H490" s="84">
        <f>VLOOKUP($D490,GICS!$A$2:$H$159,5,0)</f>
        <v>4510</v>
      </c>
      <c r="I490" s="84" t="str">
        <f>VLOOKUP($D490,GICS!$A$2:$H$159,6,0)</f>
        <v>Software &amp; Services</v>
      </c>
      <c r="J490" s="84">
        <f>VLOOKUP($D490,GICS!$A$2:$H$159,7,0)</f>
        <v>45</v>
      </c>
      <c r="K490" s="84" t="str">
        <f>VLOOKUP($D490,GICS!$A$2:$H$159,8,0)</f>
        <v>Information Technology</v>
      </c>
    </row>
    <row r="491" spans="1:11" x14ac:dyDescent="0.3">
      <c r="A491" s="253"/>
      <c r="B491" s="254"/>
      <c r="C491" s="253"/>
      <c r="D491" s="84">
        <v>35103010</v>
      </c>
      <c r="E491" s="84" t="str">
        <f>VLOOKUP($D491,GICS!$A$2:$H$159,2,0)</f>
        <v xml:space="preserve">Health Care Technology </v>
      </c>
      <c r="F491" s="84">
        <f>VLOOKUP($D491,GICS!$A$2:$H$159,3,0)</f>
        <v>351030</v>
      </c>
      <c r="G491" s="84" t="str">
        <f>VLOOKUP($D491,GICS!$A$2:$H$159,4,0)</f>
        <v xml:space="preserve">Health Care Technology  </v>
      </c>
      <c r="H491" s="84">
        <f>VLOOKUP($D491,GICS!$A$2:$H$159,5,0)</f>
        <v>3510</v>
      </c>
      <c r="I491" s="84" t="str">
        <f>VLOOKUP($D491,GICS!$A$2:$H$159,6,0)</f>
        <v>Health Care Equipment &amp; Services</v>
      </c>
      <c r="J491" s="84">
        <f>VLOOKUP($D491,GICS!$A$2:$H$159,7,0)</f>
        <v>35</v>
      </c>
      <c r="K491" s="84" t="str">
        <f>VLOOKUP($D491,GICS!$A$2:$H$159,8,0)</f>
        <v>Health Care</v>
      </c>
    </row>
    <row r="492" spans="1:11" x14ac:dyDescent="0.3">
      <c r="A492" s="253" t="s">
        <v>84</v>
      </c>
      <c r="B492" s="254">
        <v>62.03</v>
      </c>
      <c r="C492" s="253" t="s">
        <v>1405</v>
      </c>
      <c r="D492" s="84">
        <v>45102010</v>
      </c>
      <c r="E492" s="84" t="str">
        <f>VLOOKUP($D492,GICS!$A$2:$H$159,2,0)</f>
        <v xml:space="preserve">IT Consulting &amp; Other Services </v>
      </c>
      <c r="F492" s="84">
        <f>VLOOKUP($D492,GICS!$A$2:$H$159,3,0)</f>
        <v>451020</v>
      </c>
      <c r="G492" s="84" t="str">
        <f>VLOOKUP($D492,GICS!$A$2:$H$159,4,0)</f>
        <v xml:space="preserve">IT Services </v>
      </c>
      <c r="H492" s="84">
        <f>VLOOKUP($D492,GICS!$A$2:$H$159,5,0)</f>
        <v>4510</v>
      </c>
      <c r="I492" s="84" t="str">
        <f>VLOOKUP($D492,GICS!$A$2:$H$159,6,0)</f>
        <v>Software &amp; Services</v>
      </c>
      <c r="J492" s="84">
        <f>VLOOKUP($D492,GICS!$A$2:$H$159,7,0)</f>
        <v>45</v>
      </c>
      <c r="K492" s="84" t="str">
        <f>VLOOKUP($D492,GICS!$A$2:$H$159,8,0)</f>
        <v>Information Technology</v>
      </c>
    </row>
    <row r="493" spans="1:11" x14ac:dyDescent="0.3">
      <c r="A493" s="253"/>
      <c r="B493" s="254"/>
      <c r="C493" s="253"/>
      <c r="D493" s="84">
        <v>35103010</v>
      </c>
      <c r="E493" s="84" t="str">
        <f>VLOOKUP($D493,GICS!$A$2:$H$159,2,0)</f>
        <v xml:space="preserve">Health Care Technology </v>
      </c>
      <c r="F493" s="84">
        <f>VLOOKUP($D493,GICS!$A$2:$H$159,3,0)</f>
        <v>351030</v>
      </c>
      <c r="G493" s="84" t="str">
        <f>VLOOKUP($D493,GICS!$A$2:$H$159,4,0)</f>
        <v xml:space="preserve">Health Care Technology  </v>
      </c>
      <c r="H493" s="84">
        <f>VLOOKUP($D493,GICS!$A$2:$H$159,5,0)</f>
        <v>3510</v>
      </c>
      <c r="I493" s="84" t="str">
        <f>VLOOKUP($D493,GICS!$A$2:$H$159,6,0)</f>
        <v>Health Care Equipment &amp; Services</v>
      </c>
      <c r="J493" s="84">
        <f>VLOOKUP($D493,GICS!$A$2:$H$159,7,0)</f>
        <v>35</v>
      </c>
      <c r="K493" s="84" t="str">
        <f>VLOOKUP($D493,GICS!$A$2:$H$159,8,0)</f>
        <v>Health Care</v>
      </c>
    </row>
    <row r="494" spans="1:11" x14ac:dyDescent="0.3">
      <c r="A494" s="253" t="s">
        <v>84</v>
      </c>
      <c r="B494" s="254">
        <v>62.09</v>
      </c>
      <c r="C494" s="253" t="s">
        <v>1406</v>
      </c>
      <c r="D494" s="84">
        <v>45102010</v>
      </c>
      <c r="E494" s="84" t="str">
        <f>VLOOKUP($D494,GICS!$A$2:$H$159,2,0)</f>
        <v xml:space="preserve">IT Consulting &amp; Other Services </v>
      </c>
      <c r="F494" s="84">
        <f>VLOOKUP($D494,GICS!$A$2:$H$159,3,0)</f>
        <v>451020</v>
      </c>
      <c r="G494" s="84" t="str">
        <f>VLOOKUP($D494,GICS!$A$2:$H$159,4,0)</f>
        <v xml:space="preserve">IT Services </v>
      </c>
      <c r="H494" s="84">
        <f>VLOOKUP($D494,GICS!$A$2:$H$159,5,0)</f>
        <v>4510</v>
      </c>
      <c r="I494" s="84" t="str">
        <f>VLOOKUP($D494,GICS!$A$2:$H$159,6,0)</f>
        <v>Software &amp; Services</v>
      </c>
      <c r="J494" s="84">
        <f>VLOOKUP($D494,GICS!$A$2:$H$159,7,0)</f>
        <v>45</v>
      </c>
      <c r="K494" s="84" t="str">
        <f>VLOOKUP($D494,GICS!$A$2:$H$159,8,0)</f>
        <v>Information Technology</v>
      </c>
    </row>
    <row r="495" spans="1:11" x14ac:dyDescent="0.3">
      <c r="A495" s="253"/>
      <c r="B495" s="254"/>
      <c r="C495" s="253"/>
      <c r="D495" s="84">
        <v>35103010</v>
      </c>
      <c r="E495" s="84" t="str">
        <f>VLOOKUP($D495,GICS!$A$2:$H$159,2,0)</f>
        <v xml:space="preserve">Health Care Technology </v>
      </c>
      <c r="F495" s="84">
        <f>VLOOKUP($D495,GICS!$A$2:$H$159,3,0)</f>
        <v>351030</v>
      </c>
      <c r="G495" s="84" t="str">
        <f>VLOOKUP($D495,GICS!$A$2:$H$159,4,0)</f>
        <v xml:space="preserve">Health Care Technology  </v>
      </c>
      <c r="H495" s="84">
        <f>VLOOKUP($D495,GICS!$A$2:$H$159,5,0)</f>
        <v>3510</v>
      </c>
      <c r="I495" s="84" t="str">
        <f>VLOOKUP($D495,GICS!$A$2:$H$159,6,0)</f>
        <v>Health Care Equipment &amp; Services</v>
      </c>
      <c r="J495" s="84">
        <f>VLOOKUP($D495,GICS!$A$2:$H$159,7,0)</f>
        <v>35</v>
      </c>
      <c r="K495" s="84" t="str">
        <f>VLOOKUP($D495,GICS!$A$2:$H$159,8,0)</f>
        <v>Health Care</v>
      </c>
    </row>
    <row r="496" spans="1:11" x14ac:dyDescent="0.3">
      <c r="A496" s="253" t="s">
        <v>84</v>
      </c>
      <c r="B496" s="254">
        <v>63.11</v>
      </c>
      <c r="C496" s="253" t="s">
        <v>1407</v>
      </c>
      <c r="D496" s="84">
        <v>45102020</v>
      </c>
      <c r="E496" s="84" t="str">
        <f>VLOOKUP($D496,GICS!$A$2:$H$159,2,0)</f>
        <v>Data Processing &amp; Outsourced Services</v>
      </c>
      <c r="F496" s="84">
        <f>VLOOKUP($D496,GICS!$A$2:$H$159,3,0)</f>
        <v>451020</v>
      </c>
      <c r="G496" s="84" t="str">
        <f>VLOOKUP($D496,GICS!$A$2:$H$159,4,0)</f>
        <v xml:space="preserve">IT Services </v>
      </c>
      <c r="H496" s="84">
        <f>VLOOKUP($D496,GICS!$A$2:$H$159,5,0)</f>
        <v>4510</v>
      </c>
      <c r="I496" s="84" t="str">
        <f>VLOOKUP($D496,GICS!$A$2:$H$159,6,0)</f>
        <v>Software &amp; Services</v>
      </c>
      <c r="J496" s="84">
        <f>VLOOKUP($D496,GICS!$A$2:$H$159,7,0)</f>
        <v>45</v>
      </c>
      <c r="K496" s="84" t="str">
        <f>VLOOKUP($D496,GICS!$A$2:$H$159,8,0)</f>
        <v>Information Technology</v>
      </c>
    </row>
    <row r="497" spans="1:11" x14ac:dyDescent="0.3">
      <c r="A497" s="253"/>
      <c r="B497" s="254"/>
      <c r="C497" s="253"/>
      <c r="D497" s="84">
        <v>35103010</v>
      </c>
      <c r="E497" s="84" t="str">
        <f>VLOOKUP($D497,GICS!$A$2:$H$159,2,0)</f>
        <v xml:space="preserve">Health Care Technology </v>
      </c>
      <c r="F497" s="84">
        <f>VLOOKUP($D497,GICS!$A$2:$H$159,3,0)</f>
        <v>351030</v>
      </c>
      <c r="G497" s="84" t="str">
        <f>VLOOKUP($D497,GICS!$A$2:$H$159,4,0)</f>
        <v xml:space="preserve">Health Care Technology  </v>
      </c>
      <c r="H497" s="84">
        <f>VLOOKUP($D497,GICS!$A$2:$H$159,5,0)</f>
        <v>3510</v>
      </c>
      <c r="I497" s="84" t="str">
        <f>VLOOKUP($D497,GICS!$A$2:$H$159,6,0)</f>
        <v>Health Care Equipment &amp; Services</v>
      </c>
      <c r="J497" s="84">
        <f>VLOOKUP($D497,GICS!$A$2:$H$159,7,0)</f>
        <v>35</v>
      </c>
      <c r="K497" s="84" t="str">
        <f>VLOOKUP($D497,GICS!$A$2:$H$159,8,0)</f>
        <v>Health Care</v>
      </c>
    </row>
    <row r="498" spans="1:11" x14ac:dyDescent="0.3">
      <c r="A498" s="84" t="s">
        <v>84</v>
      </c>
      <c r="B498" s="85">
        <v>63.12</v>
      </c>
      <c r="C498" s="84" t="s">
        <v>1408</v>
      </c>
      <c r="D498" s="84">
        <v>50203010</v>
      </c>
      <c r="E498" s="84" t="str">
        <f>VLOOKUP($D498,GICS!$A$2:$H$159,2,0)</f>
        <v xml:space="preserve">Interactive Media &amp; Services </v>
      </c>
      <c r="F498" s="84">
        <f>VLOOKUP($D498,GICS!$A$2:$H$159,3,0)</f>
        <v>502030</v>
      </c>
      <c r="G498" s="84" t="str">
        <f>VLOOKUP($D498,GICS!$A$2:$H$159,4,0)</f>
        <v xml:space="preserve">Interactive Media &amp; Services </v>
      </c>
      <c r="H498" s="84">
        <f>VLOOKUP($D498,GICS!$A$2:$H$159,5,0)</f>
        <v>5020</v>
      </c>
      <c r="I498" s="84" t="str">
        <f>VLOOKUP($D498,GICS!$A$2:$H$159,6,0)</f>
        <v>Media &amp; Entertainment</v>
      </c>
      <c r="J498" s="84">
        <f>VLOOKUP($D498,GICS!$A$2:$H$159,7,0)</f>
        <v>50</v>
      </c>
      <c r="K498" s="84" t="str">
        <f>VLOOKUP($D498,GICS!$A$2:$H$159,8,0)</f>
        <v>Communication Services</v>
      </c>
    </row>
    <row r="499" spans="1:11" x14ac:dyDescent="0.3">
      <c r="A499" s="84" t="s">
        <v>84</v>
      </c>
      <c r="B499" s="85">
        <v>63.91</v>
      </c>
      <c r="C499" s="84" t="s">
        <v>1409</v>
      </c>
      <c r="D499" s="84">
        <v>50201040</v>
      </c>
      <c r="E499" s="84" t="str">
        <f>VLOOKUP($D499,GICS!$A$2:$H$159,2,0)</f>
        <v>Publishing</v>
      </c>
      <c r="F499" s="84">
        <f>VLOOKUP($D499,GICS!$A$2:$H$159,3,0)</f>
        <v>502010</v>
      </c>
      <c r="G499" s="84" t="str">
        <f>VLOOKUP($D499,GICS!$A$2:$H$159,4,0)</f>
        <v xml:space="preserve">Media </v>
      </c>
      <c r="H499" s="84">
        <f>VLOOKUP($D499,GICS!$A$2:$H$159,5,0)</f>
        <v>5020</v>
      </c>
      <c r="I499" s="84" t="str">
        <f>VLOOKUP($D499,GICS!$A$2:$H$159,6,0)</f>
        <v>Media &amp; Entertainment</v>
      </c>
      <c r="J499" s="84">
        <f>VLOOKUP($D499,GICS!$A$2:$H$159,7,0)</f>
        <v>50</v>
      </c>
      <c r="K499" s="84" t="str">
        <f>VLOOKUP($D499,GICS!$A$2:$H$159,8,0)</f>
        <v>Communication Services</v>
      </c>
    </row>
    <row r="500" spans="1:11" x14ac:dyDescent="0.3">
      <c r="A500" s="84" t="s">
        <v>84</v>
      </c>
      <c r="B500" s="85">
        <v>63.99</v>
      </c>
      <c r="C500" s="84" t="s">
        <v>1410</v>
      </c>
      <c r="D500" s="84">
        <v>20201060</v>
      </c>
      <c r="E500" s="84" t="str">
        <f>VLOOKUP($D500,GICS!$A$2:$H$159,2,0)</f>
        <v xml:space="preserve">Office Services &amp; Supplies </v>
      </c>
      <c r="F500" s="84">
        <f>VLOOKUP($D500,GICS!$A$2:$H$159,3,0)</f>
        <v>202010</v>
      </c>
      <c r="G500" s="84" t="str">
        <f>VLOOKUP($D500,GICS!$A$2:$H$159,4,0)</f>
        <v xml:space="preserve">Commercial Services &amp; Supplies </v>
      </c>
      <c r="H500" s="84">
        <f>VLOOKUP($D500,GICS!$A$2:$H$159,5,0)</f>
        <v>2020</v>
      </c>
      <c r="I500" s="84" t="str">
        <f>VLOOKUP($D500,GICS!$A$2:$H$159,6,0)</f>
        <v>Commercial &amp; Professional Services</v>
      </c>
      <c r="J500" s="84">
        <f>VLOOKUP($D500,GICS!$A$2:$H$159,7,0)</f>
        <v>20</v>
      </c>
      <c r="K500" s="84" t="str">
        <f>VLOOKUP($D500,GICS!$A$2:$H$159,8,0)</f>
        <v>Industrials</v>
      </c>
    </row>
    <row r="501" spans="1:11" x14ac:dyDescent="0.3">
      <c r="A501" s="84" t="s">
        <v>1578</v>
      </c>
      <c r="B501" s="85">
        <v>64.11</v>
      </c>
      <c r="C501" s="84" t="s">
        <v>1411</v>
      </c>
      <c r="D501" s="84">
        <v>40201040</v>
      </c>
      <c r="E501" s="84" t="str">
        <f>VLOOKUP($D501,GICS!$A$2:$H$159,2,0)</f>
        <v xml:space="preserve">Specialized Finance </v>
      </c>
      <c r="F501" s="84">
        <f>VLOOKUP($D501,GICS!$A$2:$H$159,3,0)</f>
        <v>402010</v>
      </c>
      <c r="G501" s="84" t="str">
        <f>VLOOKUP($D501,GICS!$A$2:$H$159,4,0)</f>
        <v xml:space="preserve">Diversified Financial Services </v>
      </c>
      <c r="H501" s="84">
        <f>VLOOKUP($D501,GICS!$A$2:$H$159,5,0)</f>
        <v>4020</v>
      </c>
      <c r="I501" s="84" t="str">
        <f>VLOOKUP($D501,GICS!$A$2:$H$159,6,0)</f>
        <v>Diversified Financials</v>
      </c>
      <c r="J501" s="84">
        <f>VLOOKUP($D501,GICS!$A$2:$H$159,7,0)</f>
        <v>40</v>
      </c>
      <c r="K501" s="84" t="str">
        <f>VLOOKUP($D501,GICS!$A$2:$H$159,8,0)</f>
        <v>Financials</v>
      </c>
    </row>
    <row r="502" spans="1:11" x14ac:dyDescent="0.3">
      <c r="A502" s="253" t="s">
        <v>1578</v>
      </c>
      <c r="B502" s="254">
        <v>64.19</v>
      </c>
      <c r="C502" s="253" t="s">
        <v>1412</v>
      </c>
      <c r="D502" s="84">
        <v>40101010</v>
      </c>
      <c r="E502" s="84" t="str">
        <f>VLOOKUP($D502,GICS!$A$2:$H$159,2,0)</f>
        <v xml:space="preserve">Diversified Banks </v>
      </c>
      <c r="F502" s="84">
        <f>VLOOKUP($D502,GICS!$A$2:$H$159,3,0)</f>
        <v>401010</v>
      </c>
      <c r="G502" s="84" t="str">
        <f>VLOOKUP($D502,GICS!$A$2:$H$159,4,0)</f>
        <v xml:space="preserve">Banks </v>
      </c>
      <c r="H502" s="84">
        <f>VLOOKUP($D502,GICS!$A$2:$H$159,5,0)</f>
        <v>4010</v>
      </c>
      <c r="I502" s="84" t="str">
        <f>VLOOKUP($D502,GICS!$A$2:$H$159,6,0)</f>
        <v>Banks</v>
      </c>
      <c r="J502" s="84">
        <f>VLOOKUP($D502,GICS!$A$2:$H$159,7,0)</f>
        <v>40</v>
      </c>
      <c r="K502" s="84" t="str">
        <f>VLOOKUP($D502,GICS!$A$2:$H$159,8,0)</f>
        <v>Financials</v>
      </c>
    </row>
    <row r="503" spans="1:11" x14ac:dyDescent="0.3">
      <c r="A503" s="253"/>
      <c r="B503" s="254"/>
      <c r="C503" s="253"/>
      <c r="D503" s="84">
        <v>40101015</v>
      </c>
      <c r="E503" s="84" t="str">
        <f>VLOOKUP($D503,GICS!$A$2:$H$159,2,0)</f>
        <v xml:space="preserve">Regional Banks </v>
      </c>
      <c r="F503" s="84">
        <f>VLOOKUP($D503,GICS!$A$2:$H$159,3,0)</f>
        <v>401010</v>
      </c>
      <c r="G503" s="84" t="str">
        <f>VLOOKUP($D503,GICS!$A$2:$H$159,4,0)</f>
        <v xml:space="preserve">Banks </v>
      </c>
      <c r="H503" s="84">
        <f>VLOOKUP($D503,GICS!$A$2:$H$159,5,0)</f>
        <v>4010</v>
      </c>
      <c r="I503" s="84" t="str">
        <f>VLOOKUP($D503,GICS!$A$2:$H$159,6,0)</f>
        <v>Banks</v>
      </c>
      <c r="J503" s="84">
        <f>VLOOKUP($D503,GICS!$A$2:$H$159,7,0)</f>
        <v>40</v>
      </c>
      <c r="K503" s="84" t="str">
        <f>VLOOKUP($D503,GICS!$A$2:$H$159,8,0)</f>
        <v>Financials</v>
      </c>
    </row>
    <row r="504" spans="1:11" x14ac:dyDescent="0.3">
      <c r="A504" s="253" t="s">
        <v>1578</v>
      </c>
      <c r="B504" s="254">
        <v>64.2</v>
      </c>
      <c r="C504" s="253" t="s">
        <v>1413</v>
      </c>
      <c r="D504" s="84">
        <v>20105010</v>
      </c>
      <c r="E504" s="84" t="str">
        <f>VLOOKUP($D504,GICS!$A$2:$H$159,2,0)</f>
        <v xml:space="preserve">Industrial Conglomerates </v>
      </c>
      <c r="F504" s="84">
        <f>VLOOKUP($D504,GICS!$A$2:$H$159,3,0)</f>
        <v>201050</v>
      </c>
      <c r="G504" s="84" t="str">
        <f>VLOOKUP($D504,GICS!$A$2:$H$159,4,0)</f>
        <v xml:space="preserve">Industrial Conglomerates </v>
      </c>
      <c r="H504" s="84">
        <f>VLOOKUP($D504,GICS!$A$2:$H$159,5,0)</f>
        <v>2010</v>
      </c>
      <c r="I504" s="84" t="str">
        <f>VLOOKUP($D504,GICS!$A$2:$H$159,6,0)</f>
        <v>Capital goods</v>
      </c>
      <c r="J504" s="84">
        <f>VLOOKUP($D504,GICS!$A$2:$H$159,7,0)</f>
        <v>20</v>
      </c>
      <c r="K504" s="84" t="str">
        <f>VLOOKUP($D504,GICS!$A$2:$H$159,8,0)</f>
        <v>Industrials</v>
      </c>
    </row>
    <row r="505" spans="1:11" x14ac:dyDescent="0.3">
      <c r="A505" s="253"/>
      <c r="B505" s="254"/>
      <c r="C505" s="253"/>
      <c r="D505" s="84">
        <v>40201030</v>
      </c>
      <c r="E505" s="84" t="str">
        <f>VLOOKUP($D505,GICS!$A$2:$H$159,2,0)</f>
        <v xml:space="preserve">Multi-Sector Holdings </v>
      </c>
      <c r="F505" s="84">
        <f>VLOOKUP($D505,GICS!$A$2:$H$159,3,0)</f>
        <v>402010</v>
      </c>
      <c r="G505" s="84" t="str">
        <f>VLOOKUP($D505,GICS!$A$2:$H$159,4,0)</f>
        <v xml:space="preserve">Diversified Financial Services </v>
      </c>
      <c r="H505" s="84">
        <f>VLOOKUP($D505,GICS!$A$2:$H$159,5,0)</f>
        <v>4020</v>
      </c>
      <c r="I505" s="84" t="str">
        <f>VLOOKUP($D505,GICS!$A$2:$H$159,6,0)</f>
        <v>Diversified Financials</v>
      </c>
      <c r="J505" s="84">
        <f>VLOOKUP($D505,GICS!$A$2:$H$159,7,0)</f>
        <v>40</v>
      </c>
      <c r="K505" s="84" t="str">
        <f>VLOOKUP($D505,GICS!$A$2:$H$159,8,0)</f>
        <v>Financials</v>
      </c>
    </row>
    <row r="506" spans="1:11" x14ac:dyDescent="0.3">
      <c r="A506" s="84" t="s">
        <v>1578</v>
      </c>
      <c r="B506" s="85">
        <v>64.91</v>
      </c>
      <c r="C506" s="84" t="s">
        <v>1414</v>
      </c>
      <c r="D506" s="84">
        <v>40201040</v>
      </c>
      <c r="E506" s="84" t="str">
        <f>VLOOKUP($D506,GICS!$A$2:$H$159,2,0)</f>
        <v xml:space="preserve">Specialized Finance </v>
      </c>
      <c r="F506" s="84">
        <f>VLOOKUP($D506,GICS!$A$2:$H$159,3,0)</f>
        <v>402010</v>
      </c>
      <c r="G506" s="84" t="str">
        <f>VLOOKUP($D506,GICS!$A$2:$H$159,4,0)</f>
        <v xml:space="preserve">Diversified Financial Services </v>
      </c>
      <c r="H506" s="84">
        <f>VLOOKUP($D506,GICS!$A$2:$H$159,5,0)</f>
        <v>4020</v>
      </c>
      <c r="I506" s="84" t="str">
        <f>VLOOKUP($D506,GICS!$A$2:$H$159,6,0)</f>
        <v>Diversified Financials</v>
      </c>
      <c r="J506" s="84">
        <f>VLOOKUP($D506,GICS!$A$2:$H$159,7,0)</f>
        <v>40</v>
      </c>
      <c r="K506" s="84" t="str">
        <f>VLOOKUP($D506,GICS!$A$2:$H$159,8,0)</f>
        <v>Financials</v>
      </c>
    </row>
    <row r="507" spans="1:11" x14ac:dyDescent="0.3">
      <c r="A507" s="253" t="s">
        <v>1578</v>
      </c>
      <c r="B507" s="254">
        <v>64.92</v>
      </c>
      <c r="C507" s="253" t="s">
        <v>1415</v>
      </c>
      <c r="D507" s="84">
        <v>40202010</v>
      </c>
      <c r="E507" s="84" t="str">
        <f>VLOOKUP($D507,GICS!$A$2:$H$159,2,0)</f>
        <v xml:space="preserve">Consumer Finance </v>
      </c>
      <c r="F507" s="84">
        <f>VLOOKUP($D507,GICS!$A$2:$H$159,3,0)</f>
        <v>402020</v>
      </c>
      <c r="G507" s="84" t="str">
        <f>VLOOKUP($D507,GICS!$A$2:$H$159,4,0)</f>
        <v xml:space="preserve">Consumer Finance </v>
      </c>
      <c r="H507" s="84">
        <f>VLOOKUP($D507,GICS!$A$2:$H$159,5,0)</f>
        <v>4020</v>
      </c>
      <c r="I507" s="84" t="str">
        <f>VLOOKUP($D507,GICS!$A$2:$H$159,6,0)</f>
        <v>Diversified Financials</v>
      </c>
      <c r="J507" s="84">
        <f>VLOOKUP($D507,GICS!$A$2:$H$159,7,0)</f>
        <v>40</v>
      </c>
      <c r="K507" s="84" t="str">
        <f>VLOOKUP($D507,GICS!$A$2:$H$159,8,0)</f>
        <v>Financials</v>
      </c>
    </row>
    <row r="508" spans="1:11" x14ac:dyDescent="0.3">
      <c r="A508" s="253"/>
      <c r="B508" s="254"/>
      <c r="C508" s="253"/>
      <c r="D508" s="84">
        <v>40102010</v>
      </c>
      <c r="E508" s="84" t="str">
        <f>VLOOKUP($D508,GICS!$A$2:$H$159,2,0)</f>
        <v xml:space="preserve">Thrifts &amp; Mortgage Finance </v>
      </c>
      <c r="F508" s="84">
        <f>VLOOKUP($D508,GICS!$A$2:$H$159,3,0)</f>
        <v>401020</v>
      </c>
      <c r="G508" s="84" t="str">
        <f>VLOOKUP($D508,GICS!$A$2:$H$159,4,0)</f>
        <v xml:space="preserve">Thrifts &amp; Mortgage Finance </v>
      </c>
      <c r="H508" s="84">
        <f>VLOOKUP($D508,GICS!$A$2:$H$159,5,0)</f>
        <v>4010</v>
      </c>
      <c r="I508" s="84" t="str">
        <f>VLOOKUP($D508,GICS!$A$2:$H$159,6,0)</f>
        <v>Banks</v>
      </c>
      <c r="J508" s="84">
        <f>VLOOKUP($D508,GICS!$A$2:$H$159,7,0)</f>
        <v>40</v>
      </c>
      <c r="K508" s="84" t="str">
        <f>VLOOKUP($D508,GICS!$A$2:$H$159,8,0)</f>
        <v>Financials</v>
      </c>
    </row>
    <row r="509" spans="1:11" x14ac:dyDescent="0.3">
      <c r="A509" s="84" t="s">
        <v>1578</v>
      </c>
      <c r="B509" s="85">
        <v>64.989999999999995</v>
      </c>
      <c r="C509" s="84" t="s">
        <v>1416</v>
      </c>
      <c r="D509" s="84">
        <v>40203030</v>
      </c>
      <c r="E509" s="84" t="str">
        <f>VLOOKUP($D509,GICS!$A$2:$H$159,2,0)</f>
        <v xml:space="preserve">Diversified Capital Markets </v>
      </c>
      <c r="F509" s="84">
        <f>VLOOKUP($D509,GICS!$A$2:$H$159,3,0)</f>
        <v>402030</v>
      </c>
      <c r="G509" s="84" t="str">
        <f>VLOOKUP($D509,GICS!$A$2:$H$159,4,0)</f>
        <v xml:space="preserve">Capital Markets </v>
      </c>
      <c r="H509" s="84">
        <f>VLOOKUP($D509,GICS!$A$2:$H$159,5,0)</f>
        <v>4020</v>
      </c>
      <c r="I509" s="84" t="str">
        <f>VLOOKUP($D509,GICS!$A$2:$H$159,6,0)</f>
        <v>Diversified Financials</v>
      </c>
      <c r="J509" s="84">
        <f>VLOOKUP($D509,GICS!$A$2:$H$159,7,0)</f>
        <v>40</v>
      </c>
      <c r="K509" s="84" t="str">
        <f>VLOOKUP($D509,GICS!$A$2:$H$159,8,0)</f>
        <v>Financials</v>
      </c>
    </row>
    <row r="510" spans="1:11" x14ac:dyDescent="0.3">
      <c r="A510" s="253" t="s">
        <v>1578</v>
      </c>
      <c r="B510" s="254">
        <v>65.11</v>
      </c>
      <c r="C510" s="253" t="s">
        <v>1417</v>
      </c>
      <c r="D510" s="84">
        <v>40301020</v>
      </c>
      <c r="E510" s="84" t="str">
        <f>VLOOKUP($D510,GICS!$A$2:$H$159,2,0)</f>
        <v xml:space="preserve">Life &amp; Health Insurance </v>
      </c>
      <c r="F510" s="84">
        <f>VLOOKUP($D510,GICS!$A$2:$H$159,3,0)</f>
        <v>403010</v>
      </c>
      <c r="G510" s="84" t="str">
        <f>VLOOKUP($D510,GICS!$A$2:$H$159,4,0)</f>
        <v>Insurance</v>
      </c>
      <c r="H510" s="84">
        <f>VLOOKUP($D510,GICS!$A$2:$H$159,5,0)</f>
        <v>4030</v>
      </c>
      <c r="I510" s="84" t="str">
        <f>VLOOKUP($D510,GICS!$A$2:$H$159,6,0)</f>
        <v>Insurance</v>
      </c>
      <c r="J510" s="84">
        <f>VLOOKUP($D510,GICS!$A$2:$H$159,7,0)</f>
        <v>40</v>
      </c>
      <c r="K510" s="84" t="str">
        <f>VLOOKUP($D510,GICS!$A$2:$H$159,8,0)</f>
        <v>Financials</v>
      </c>
    </row>
    <row r="511" spans="1:11" x14ac:dyDescent="0.3">
      <c r="A511" s="253"/>
      <c r="B511" s="254"/>
      <c r="C511" s="253"/>
      <c r="D511" s="84">
        <v>35102030</v>
      </c>
      <c r="E511" s="84" t="str">
        <f>VLOOKUP($D511,GICS!$A$2:$H$159,2,0)</f>
        <v xml:space="preserve">Managed Health Care </v>
      </c>
      <c r="F511" s="84">
        <f>VLOOKUP($D511,GICS!$A$2:$H$159,3,0)</f>
        <v>351020</v>
      </c>
      <c r="G511" s="84" t="str">
        <f>VLOOKUP($D511,GICS!$A$2:$H$159,4,0)</f>
        <v xml:space="preserve">Health Care Providers &amp; Services </v>
      </c>
      <c r="H511" s="84">
        <f>VLOOKUP($D511,GICS!$A$2:$H$159,5,0)</f>
        <v>3510</v>
      </c>
      <c r="I511" s="84" t="str">
        <f>VLOOKUP($D511,GICS!$A$2:$H$159,6,0)</f>
        <v>Health Care Equipment &amp; Services</v>
      </c>
      <c r="J511" s="84">
        <f>VLOOKUP($D511,GICS!$A$2:$H$159,7,0)</f>
        <v>35</v>
      </c>
      <c r="K511" s="84" t="str">
        <f>VLOOKUP($D511,GICS!$A$2:$H$159,8,0)</f>
        <v>Health Care</v>
      </c>
    </row>
    <row r="512" spans="1:11" x14ac:dyDescent="0.3">
      <c r="A512" s="253" t="s">
        <v>1578</v>
      </c>
      <c r="B512" s="254">
        <v>65.12</v>
      </c>
      <c r="C512" s="253" t="s">
        <v>1418</v>
      </c>
      <c r="D512" s="84">
        <v>40301030</v>
      </c>
      <c r="E512" s="84" t="str">
        <f>VLOOKUP($D512,GICS!$A$2:$H$159,2,0)</f>
        <v xml:space="preserve">Multi-line Insurance </v>
      </c>
      <c r="F512" s="84">
        <f>VLOOKUP($D512,GICS!$A$2:$H$159,3,0)</f>
        <v>403010</v>
      </c>
      <c r="G512" s="84" t="str">
        <f>VLOOKUP($D512,GICS!$A$2:$H$159,4,0)</f>
        <v>Insurance</v>
      </c>
      <c r="H512" s="84">
        <f>VLOOKUP($D512,GICS!$A$2:$H$159,5,0)</f>
        <v>4030</v>
      </c>
      <c r="I512" s="84" t="str">
        <f>VLOOKUP($D512,GICS!$A$2:$H$159,6,0)</f>
        <v>Insurance</v>
      </c>
      <c r="J512" s="84">
        <f>VLOOKUP($D512,GICS!$A$2:$H$159,7,0)</f>
        <v>40</v>
      </c>
      <c r="K512" s="84" t="str">
        <f>VLOOKUP($D512,GICS!$A$2:$H$159,8,0)</f>
        <v>Financials</v>
      </c>
    </row>
    <row r="513" spans="1:11" x14ac:dyDescent="0.3">
      <c r="A513" s="253"/>
      <c r="B513" s="254"/>
      <c r="C513" s="253"/>
      <c r="D513" s="84">
        <v>40301040</v>
      </c>
      <c r="E513" s="84" t="str">
        <f>VLOOKUP($D513,GICS!$A$2:$H$159,2,0)</f>
        <v xml:space="preserve">Property &amp; Casualty Insurance </v>
      </c>
      <c r="F513" s="84">
        <f>VLOOKUP($D513,GICS!$A$2:$H$159,3,0)</f>
        <v>403010</v>
      </c>
      <c r="G513" s="84" t="str">
        <f>VLOOKUP($D513,GICS!$A$2:$H$159,4,0)</f>
        <v>Insurance</v>
      </c>
      <c r="H513" s="84">
        <f>VLOOKUP($D513,GICS!$A$2:$H$159,5,0)</f>
        <v>4030</v>
      </c>
      <c r="I513" s="84" t="str">
        <f>VLOOKUP($D513,GICS!$A$2:$H$159,6,0)</f>
        <v>Insurance</v>
      </c>
      <c r="J513" s="84">
        <f>VLOOKUP($D513,GICS!$A$2:$H$159,7,0)</f>
        <v>40</v>
      </c>
      <c r="K513" s="84" t="str">
        <f>VLOOKUP($D513,GICS!$A$2:$H$159,8,0)</f>
        <v>Financials</v>
      </c>
    </row>
    <row r="514" spans="1:11" x14ac:dyDescent="0.3">
      <c r="A514" s="84" t="s">
        <v>1578</v>
      </c>
      <c r="B514" s="85">
        <v>65.2</v>
      </c>
      <c r="C514" s="84" t="s">
        <v>1419</v>
      </c>
      <c r="D514" s="84">
        <v>40301050</v>
      </c>
      <c r="E514" s="84" t="str">
        <f>VLOOKUP($D514,GICS!$A$2:$H$159,2,0)</f>
        <v>Reinsurance</v>
      </c>
      <c r="F514" s="84">
        <f>VLOOKUP($D514,GICS!$A$2:$H$159,3,0)</f>
        <v>403010</v>
      </c>
      <c r="G514" s="84" t="str">
        <f>VLOOKUP($D514,GICS!$A$2:$H$159,4,0)</f>
        <v>Insurance</v>
      </c>
      <c r="H514" s="84">
        <f>VLOOKUP($D514,GICS!$A$2:$H$159,5,0)</f>
        <v>4030</v>
      </c>
      <c r="I514" s="84" t="str">
        <f>VLOOKUP($D514,GICS!$A$2:$H$159,6,0)</f>
        <v>Insurance</v>
      </c>
      <c r="J514" s="84">
        <f>VLOOKUP($D514,GICS!$A$2:$H$159,7,0)</f>
        <v>40</v>
      </c>
      <c r="K514" s="84" t="str">
        <f>VLOOKUP($D514,GICS!$A$2:$H$159,8,0)</f>
        <v>Financials</v>
      </c>
    </row>
    <row r="515" spans="1:11" x14ac:dyDescent="0.3">
      <c r="A515" s="84" t="s">
        <v>1578</v>
      </c>
      <c r="B515" s="85">
        <v>65.3</v>
      </c>
      <c r="C515" s="84" t="s">
        <v>1421</v>
      </c>
      <c r="D515" s="84">
        <v>40203010</v>
      </c>
      <c r="E515" s="84" t="str">
        <f>VLOOKUP($D515,GICS!$A$2:$H$159,2,0)</f>
        <v xml:space="preserve">Asset Management &amp; Custody Banks </v>
      </c>
      <c r="F515" s="84">
        <f>VLOOKUP($D515,GICS!$A$2:$H$159,3,0)</f>
        <v>402030</v>
      </c>
      <c r="G515" s="84" t="str">
        <f>VLOOKUP($D515,GICS!$A$2:$H$159,4,0)</f>
        <v xml:space="preserve">Capital Markets </v>
      </c>
      <c r="H515" s="84">
        <f>VLOOKUP($D515,GICS!$A$2:$H$159,5,0)</f>
        <v>4020</v>
      </c>
      <c r="I515" s="84" t="str">
        <f>VLOOKUP($D515,GICS!$A$2:$H$159,6,0)</f>
        <v>Diversified Financials</v>
      </c>
      <c r="J515" s="84">
        <f>VLOOKUP($D515,GICS!$A$2:$H$159,7,0)</f>
        <v>40</v>
      </c>
      <c r="K515" s="84" t="str">
        <f>VLOOKUP($D515,GICS!$A$2:$H$159,8,0)</f>
        <v>Financials</v>
      </c>
    </row>
    <row r="516" spans="1:11" x14ac:dyDescent="0.3">
      <c r="A516" s="84" t="s">
        <v>1578</v>
      </c>
      <c r="B516" s="85">
        <v>66.11</v>
      </c>
      <c r="C516" s="84" t="s">
        <v>1422</v>
      </c>
      <c r="D516" s="84">
        <v>40203040</v>
      </c>
      <c r="E516" s="84" t="str">
        <f>VLOOKUP($D516,GICS!$A$2:$H$159,2,0)</f>
        <v xml:space="preserve">Financial Exchanges &amp; Data </v>
      </c>
      <c r="F516" s="84">
        <f>VLOOKUP($D516,GICS!$A$2:$H$159,3,0)</f>
        <v>402030</v>
      </c>
      <c r="G516" s="84" t="str">
        <f>VLOOKUP($D516,GICS!$A$2:$H$159,4,0)</f>
        <v xml:space="preserve">Capital Markets </v>
      </c>
      <c r="H516" s="84">
        <f>VLOOKUP($D516,GICS!$A$2:$H$159,5,0)</f>
        <v>4020</v>
      </c>
      <c r="I516" s="84" t="str">
        <f>VLOOKUP($D516,GICS!$A$2:$H$159,6,0)</f>
        <v>Diversified Financials</v>
      </c>
      <c r="J516" s="84">
        <f>VLOOKUP($D516,GICS!$A$2:$H$159,7,0)</f>
        <v>40</v>
      </c>
      <c r="K516" s="84" t="str">
        <f>VLOOKUP($D516,GICS!$A$2:$H$159,8,0)</f>
        <v>Financials</v>
      </c>
    </row>
    <row r="517" spans="1:11" x14ac:dyDescent="0.3">
      <c r="A517" s="84" t="s">
        <v>1578</v>
      </c>
      <c r="B517" s="85">
        <v>66.12</v>
      </c>
      <c r="C517" s="84" t="s">
        <v>1423</v>
      </c>
      <c r="D517" s="84">
        <v>40203020</v>
      </c>
      <c r="E517" s="84" t="str">
        <f>VLOOKUP($D517,GICS!$A$2:$H$159,2,0)</f>
        <v xml:space="preserve">Investment Banking &amp; Brokerage </v>
      </c>
      <c r="F517" s="84">
        <f>VLOOKUP($D517,GICS!$A$2:$H$159,3,0)</f>
        <v>402030</v>
      </c>
      <c r="G517" s="84" t="str">
        <f>VLOOKUP($D517,GICS!$A$2:$H$159,4,0)</f>
        <v xml:space="preserve">Capital Markets </v>
      </c>
      <c r="H517" s="84">
        <f>VLOOKUP($D517,GICS!$A$2:$H$159,5,0)</f>
        <v>4020</v>
      </c>
      <c r="I517" s="84" t="str">
        <f>VLOOKUP($D517,GICS!$A$2:$H$159,6,0)</f>
        <v>Diversified Financials</v>
      </c>
      <c r="J517" s="84">
        <f>VLOOKUP($D517,GICS!$A$2:$H$159,7,0)</f>
        <v>40</v>
      </c>
      <c r="K517" s="84" t="str">
        <f>VLOOKUP($D517,GICS!$A$2:$H$159,8,0)</f>
        <v>Financials</v>
      </c>
    </row>
    <row r="518" spans="1:11" x14ac:dyDescent="0.3">
      <c r="A518" s="253" t="s">
        <v>1578</v>
      </c>
      <c r="B518" s="254">
        <v>66.19</v>
      </c>
      <c r="C518" s="253" t="s">
        <v>1424</v>
      </c>
      <c r="D518" s="84">
        <v>40201020</v>
      </c>
      <c r="E518" s="84" t="str">
        <f>VLOOKUP($D518,GICS!$A$2:$H$159,2,0)</f>
        <v xml:space="preserve">Other Diversified Financial Services </v>
      </c>
      <c r="F518" s="84">
        <f>VLOOKUP($D518,GICS!$A$2:$H$159,3,0)</f>
        <v>402010</v>
      </c>
      <c r="G518" s="84" t="str">
        <f>VLOOKUP($D518,GICS!$A$2:$H$159,4,0)</f>
        <v xml:space="preserve">Diversified Financial Services </v>
      </c>
      <c r="H518" s="84">
        <f>VLOOKUP($D518,GICS!$A$2:$H$159,5,0)</f>
        <v>4020</v>
      </c>
      <c r="I518" s="84" t="str">
        <f>VLOOKUP($D518,GICS!$A$2:$H$159,6,0)</f>
        <v>Diversified Financials</v>
      </c>
      <c r="J518" s="84">
        <f>VLOOKUP($D518,GICS!$A$2:$H$159,7,0)</f>
        <v>40</v>
      </c>
      <c r="K518" s="84" t="str">
        <f>VLOOKUP($D518,GICS!$A$2:$H$159,8,0)</f>
        <v>Financials</v>
      </c>
    </row>
    <row r="519" spans="1:11" x14ac:dyDescent="0.3">
      <c r="A519" s="253"/>
      <c r="B519" s="254"/>
      <c r="C519" s="253"/>
      <c r="D519" s="84">
        <v>40204010</v>
      </c>
      <c r="E519" s="84" t="str">
        <f>VLOOKUP($D519,GICS!$A$2:$H$159,2,0)</f>
        <v xml:space="preserve">Mortgage REITs </v>
      </c>
      <c r="F519" s="84">
        <f>VLOOKUP($D519,GICS!$A$2:$H$159,3,0)</f>
        <v>402040</v>
      </c>
      <c r="G519" s="84" t="str">
        <f>VLOOKUP($D519,GICS!$A$2:$H$159,4,0)</f>
        <v xml:space="preserve">Mortgage Real Estate Investment Trusts (REITs) </v>
      </c>
      <c r="H519" s="84">
        <f>VLOOKUP($D519,GICS!$A$2:$H$159,5,0)</f>
        <v>4020</v>
      </c>
      <c r="I519" s="84" t="str">
        <f>VLOOKUP($D519,GICS!$A$2:$H$159,6,0)</f>
        <v>Diversified Financials</v>
      </c>
      <c r="J519" s="84">
        <f>VLOOKUP($D519,GICS!$A$2:$H$159,7,0)</f>
        <v>40</v>
      </c>
      <c r="K519" s="84" t="str">
        <f>VLOOKUP($D519,GICS!$A$2:$H$159,8,0)</f>
        <v>Financials</v>
      </c>
    </row>
    <row r="520" spans="1:11" x14ac:dyDescent="0.3">
      <c r="A520" s="84" t="s">
        <v>1578</v>
      </c>
      <c r="B520" s="85">
        <v>66.209999999999994</v>
      </c>
      <c r="C520" s="84" t="s">
        <v>1425</v>
      </c>
      <c r="D520" s="84">
        <v>40301010</v>
      </c>
      <c r="E520" s="84" t="str">
        <f>VLOOKUP($D520,GICS!$A$2:$H$159,2,0)</f>
        <v xml:space="preserve">Insurance Brokers </v>
      </c>
      <c r="F520" s="84">
        <f>VLOOKUP($D520,GICS!$A$2:$H$159,3,0)</f>
        <v>403010</v>
      </c>
      <c r="G520" s="84" t="str">
        <f>VLOOKUP($D520,GICS!$A$2:$H$159,4,0)</f>
        <v>Insurance</v>
      </c>
      <c r="H520" s="84">
        <f>VLOOKUP($D520,GICS!$A$2:$H$159,5,0)</f>
        <v>4030</v>
      </c>
      <c r="I520" s="84" t="str">
        <f>VLOOKUP($D520,GICS!$A$2:$H$159,6,0)</f>
        <v>Insurance</v>
      </c>
      <c r="J520" s="84">
        <f>VLOOKUP($D520,GICS!$A$2:$H$159,7,0)</f>
        <v>40</v>
      </c>
      <c r="K520" s="84" t="str">
        <f>VLOOKUP($D520,GICS!$A$2:$H$159,8,0)</f>
        <v>Financials</v>
      </c>
    </row>
    <row r="521" spans="1:11" x14ac:dyDescent="0.3">
      <c r="A521" s="84" t="s">
        <v>1578</v>
      </c>
      <c r="B521" s="85">
        <v>66.22</v>
      </c>
      <c r="C521" s="84" t="s">
        <v>1426</v>
      </c>
      <c r="D521" s="84">
        <v>40301010</v>
      </c>
      <c r="E521" s="84" t="str">
        <f>VLOOKUP($D521,GICS!$A$2:$H$159,2,0)</f>
        <v xml:space="preserve">Insurance Brokers </v>
      </c>
      <c r="F521" s="84">
        <f>VLOOKUP($D521,GICS!$A$2:$H$159,3,0)</f>
        <v>403010</v>
      </c>
      <c r="G521" s="84" t="str">
        <f>VLOOKUP($D521,GICS!$A$2:$H$159,4,0)</f>
        <v>Insurance</v>
      </c>
      <c r="H521" s="84">
        <f>VLOOKUP($D521,GICS!$A$2:$H$159,5,0)</f>
        <v>4030</v>
      </c>
      <c r="I521" s="84" t="str">
        <f>VLOOKUP($D521,GICS!$A$2:$H$159,6,0)</f>
        <v>Insurance</v>
      </c>
      <c r="J521" s="84">
        <f>VLOOKUP($D521,GICS!$A$2:$H$159,7,0)</f>
        <v>40</v>
      </c>
      <c r="K521" s="84" t="str">
        <f>VLOOKUP($D521,GICS!$A$2:$H$159,8,0)</f>
        <v>Financials</v>
      </c>
    </row>
    <row r="522" spans="1:11" x14ac:dyDescent="0.3">
      <c r="A522" s="84" t="s">
        <v>1578</v>
      </c>
      <c r="B522" s="85">
        <v>66.290000000000006</v>
      </c>
      <c r="C522" s="84" t="s">
        <v>1427</v>
      </c>
      <c r="D522" s="84">
        <v>40201020</v>
      </c>
      <c r="E522" s="84" t="str">
        <f>VLOOKUP($D522,GICS!$A$2:$H$159,2,0)</f>
        <v xml:space="preserve">Other Diversified Financial Services </v>
      </c>
      <c r="F522" s="84">
        <f>VLOOKUP($D522,GICS!$A$2:$H$159,3,0)</f>
        <v>402010</v>
      </c>
      <c r="G522" s="84" t="str">
        <f>VLOOKUP($D522,GICS!$A$2:$H$159,4,0)</f>
        <v xml:space="preserve">Diversified Financial Services </v>
      </c>
      <c r="H522" s="84">
        <f>VLOOKUP($D522,GICS!$A$2:$H$159,5,0)</f>
        <v>4020</v>
      </c>
      <c r="I522" s="84" t="str">
        <f>VLOOKUP($D522,GICS!$A$2:$H$159,6,0)</f>
        <v>Diversified Financials</v>
      </c>
      <c r="J522" s="84">
        <f>VLOOKUP($D522,GICS!$A$2:$H$159,7,0)</f>
        <v>40</v>
      </c>
      <c r="K522" s="84" t="str">
        <f>VLOOKUP($D522,GICS!$A$2:$H$159,8,0)</f>
        <v>Financials</v>
      </c>
    </row>
    <row r="523" spans="1:11" x14ac:dyDescent="0.3">
      <c r="A523" s="84" t="s">
        <v>1578</v>
      </c>
      <c r="B523" s="85">
        <v>66.3</v>
      </c>
      <c r="C523" s="84" t="s">
        <v>1428</v>
      </c>
      <c r="D523" s="84">
        <v>40203010</v>
      </c>
      <c r="E523" s="84" t="str">
        <f>VLOOKUP($D523,GICS!$A$2:$H$159,2,0)</f>
        <v xml:space="preserve">Asset Management &amp; Custody Banks </v>
      </c>
      <c r="F523" s="84">
        <f>VLOOKUP($D523,GICS!$A$2:$H$159,3,0)</f>
        <v>402030</v>
      </c>
      <c r="G523" s="84" t="str">
        <f>VLOOKUP($D523,GICS!$A$2:$H$159,4,0)</f>
        <v xml:space="preserve">Capital Markets </v>
      </c>
      <c r="H523" s="84">
        <f>VLOOKUP($D523,GICS!$A$2:$H$159,5,0)</f>
        <v>4020</v>
      </c>
      <c r="I523" s="84" t="str">
        <f>VLOOKUP($D523,GICS!$A$2:$H$159,6,0)</f>
        <v>Diversified Financials</v>
      </c>
      <c r="J523" s="84">
        <f>VLOOKUP($D523,GICS!$A$2:$H$159,7,0)</f>
        <v>40</v>
      </c>
      <c r="K523" s="84" t="str">
        <f>VLOOKUP($D523,GICS!$A$2:$H$159,8,0)</f>
        <v>Financials</v>
      </c>
    </row>
    <row r="524" spans="1:11" x14ac:dyDescent="0.3">
      <c r="A524" s="84" t="s">
        <v>82</v>
      </c>
      <c r="B524" s="85">
        <v>68.099999999999994</v>
      </c>
      <c r="C524" s="84" t="s">
        <v>1429</v>
      </c>
      <c r="D524" s="84">
        <v>60102010</v>
      </c>
      <c r="E524" s="84" t="str">
        <f>VLOOKUP($D524,GICS!$A$2:$H$159,2,0)</f>
        <v xml:space="preserve">Diversified Real Estate Activities </v>
      </c>
      <c r="F524" s="84">
        <f>VLOOKUP($D524,GICS!$A$2:$H$159,3,0)</f>
        <v>601020</v>
      </c>
      <c r="G524" s="84" t="str">
        <f>VLOOKUP($D524,GICS!$A$2:$H$159,4,0)</f>
        <v xml:space="preserve">Real Estate Management &amp; Development </v>
      </c>
      <c r="H524" s="84">
        <f>VLOOKUP($D524,GICS!$A$2:$H$159,5,0)</f>
        <v>6010</v>
      </c>
      <c r="I524" s="84" t="str">
        <f>VLOOKUP($D524,GICS!$A$2:$H$159,6,0)</f>
        <v>Real Estate</v>
      </c>
      <c r="J524" s="84">
        <f>VLOOKUP($D524,GICS!$A$2:$H$159,7,0)</f>
        <v>60</v>
      </c>
      <c r="K524" s="84" t="str">
        <f>VLOOKUP($D524,GICS!$A$2:$H$159,8,0)</f>
        <v>Real Estate</v>
      </c>
    </row>
    <row r="525" spans="1:11" x14ac:dyDescent="0.3">
      <c r="A525" s="84" t="s">
        <v>82</v>
      </c>
      <c r="B525" s="85">
        <v>68.2</v>
      </c>
      <c r="C525" s="84" t="s">
        <v>1430</v>
      </c>
      <c r="D525" s="84">
        <v>60102020</v>
      </c>
      <c r="E525" s="84" t="str">
        <f>VLOOKUP($D525,GICS!$A$2:$H$159,2,0)</f>
        <v xml:space="preserve">Real Estate Operating Companies </v>
      </c>
      <c r="F525" s="84">
        <f>VLOOKUP($D525,GICS!$A$2:$H$159,3,0)</f>
        <v>601020</v>
      </c>
      <c r="G525" s="84" t="str">
        <f>VLOOKUP($D525,GICS!$A$2:$H$159,4,0)</f>
        <v xml:space="preserve">Real Estate Management &amp; Development </v>
      </c>
      <c r="H525" s="84">
        <f>VLOOKUP($D525,GICS!$A$2:$H$159,5,0)</f>
        <v>6010</v>
      </c>
      <c r="I525" s="84" t="str">
        <f>VLOOKUP($D525,GICS!$A$2:$H$159,6,0)</f>
        <v>Real Estate</v>
      </c>
      <c r="J525" s="84">
        <f>VLOOKUP($D525,GICS!$A$2:$H$159,7,0)</f>
        <v>60</v>
      </c>
      <c r="K525" s="84" t="str">
        <f>VLOOKUP($D525,GICS!$A$2:$H$159,8,0)</f>
        <v>Real Estate</v>
      </c>
    </row>
    <row r="526" spans="1:11" x14ac:dyDescent="0.3">
      <c r="A526" s="84" t="s">
        <v>82</v>
      </c>
      <c r="B526" s="85">
        <v>68.31</v>
      </c>
      <c r="C526" s="84" t="s">
        <v>1431</v>
      </c>
      <c r="D526" s="84">
        <v>60102040</v>
      </c>
      <c r="E526" s="84" t="str">
        <f>VLOOKUP($D526,GICS!$A$2:$H$159,2,0)</f>
        <v xml:space="preserve">Real Estate Services </v>
      </c>
      <c r="F526" s="84">
        <f>VLOOKUP($D526,GICS!$A$2:$H$159,3,0)</f>
        <v>601020</v>
      </c>
      <c r="G526" s="84" t="str">
        <f>VLOOKUP($D526,GICS!$A$2:$H$159,4,0)</f>
        <v xml:space="preserve">Real Estate Management &amp; Development </v>
      </c>
      <c r="H526" s="84">
        <f>VLOOKUP($D526,GICS!$A$2:$H$159,5,0)</f>
        <v>6010</v>
      </c>
      <c r="I526" s="84" t="str">
        <f>VLOOKUP($D526,GICS!$A$2:$H$159,6,0)</f>
        <v>Real Estate</v>
      </c>
      <c r="J526" s="84">
        <f>VLOOKUP($D526,GICS!$A$2:$H$159,7,0)</f>
        <v>60</v>
      </c>
      <c r="K526" s="84" t="str">
        <f>VLOOKUP($D526,GICS!$A$2:$H$159,8,0)</f>
        <v>Real Estate</v>
      </c>
    </row>
    <row r="527" spans="1:11" x14ac:dyDescent="0.3">
      <c r="A527" s="84" t="s">
        <v>82</v>
      </c>
      <c r="B527" s="85">
        <v>68.319999999999993</v>
      </c>
      <c r="C527" s="84" t="s">
        <v>1432</v>
      </c>
      <c r="D527" s="84">
        <v>60102040</v>
      </c>
      <c r="E527" s="84" t="str">
        <f>VLOOKUP($D527,GICS!$A$2:$H$159,2,0)</f>
        <v xml:space="preserve">Real Estate Services </v>
      </c>
      <c r="F527" s="84">
        <f>VLOOKUP($D527,GICS!$A$2:$H$159,3,0)</f>
        <v>601020</v>
      </c>
      <c r="G527" s="84" t="str">
        <f>VLOOKUP($D527,GICS!$A$2:$H$159,4,0)</f>
        <v xml:space="preserve">Real Estate Management &amp; Development </v>
      </c>
      <c r="H527" s="84">
        <f>VLOOKUP($D527,GICS!$A$2:$H$159,5,0)</f>
        <v>6010</v>
      </c>
      <c r="I527" s="84" t="str">
        <f>VLOOKUP($D527,GICS!$A$2:$H$159,6,0)</f>
        <v>Real Estate</v>
      </c>
      <c r="J527" s="84">
        <f>VLOOKUP($D527,GICS!$A$2:$H$159,7,0)</f>
        <v>60</v>
      </c>
      <c r="K527" s="84" t="str">
        <f>VLOOKUP($D527,GICS!$A$2:$H$159,8,0)</f>
        <v>Real Estate</v>
      </c>
    </row>
    <row r="528" spans="1:11" x14ac:dyDescent="0.3">
      <c r="A528" s="84" t="s">
        <v>1579</v>
      </c>
      <c r="B528" s="85">
        <v>69.099999999999994</v>
      </c>
      <c r="C528" s="84" t="s">
        <v>1433</v>
      </c>
      <c r="D528" s="84">
        <v>20202020</v>
      </c>
      <c r="E528" s="84" t="str">
        <f>VLOOKUP($D528,GICS!$A$2:$H$159,2,0)</f>
        <v xml:space="preserve">Research &amp; Consulting Services </v>
      </c>
      <c r="F528" s="84">
        <f>VLOOKUP($D528,GICS!$A$2:$H$159,3,0)</f>
        <v>202020</v>
      </c>
      <c r="G528" s="84" t="str">
        <f>VLOOKUP($D528,GICS!$A$2:$H$159,4,0)</f>
        <v xml:space="preserve">Professional Services </v>
      </c>
      <c r="H528" s="84">
        <f>VLOOKUP($D528,GICS!$A$2:$H$159,5,0)</f>
        <v>2020</v>
      </c>
      <c r="I528" s="84" t="str">
        <f>VLOOKUP($D528,GICS!$A$2:$H$159,6,0)</f>
        <v>Commercial &amp; Professional Services</v>
      </c>
      <c r="J528" s="84">
        <f>VLOOKUP($D528,GICS!$A$2:$H$159,7,0)</f>
        <v>20</v>
      </c>
      <c r="K528" s="84" t="str">
        <f>VLOOKUP($D528,GICS!$A$2:$H$159,8,0)</f>
        <v>Industrials</v>
      </c>
    </row>
    <row r="529" spans="1:11" x14ac:dyDescent="0.3">
      <c r="A529" s="84" t="s">
        <v>1579</v>
      </c>
      <c r="B529" s="85">
        <v>69.2</v>
      </c>
      <c r="C529" s="84" t="s">
        <v>1434</v>
      </c>
      <c r="D529" s="84">
        <v>20202020</v>
      </c>
      <c r="E529" s="84" t="str">
        <f>VLOOKUP($D529,GICS!$A$2:$H$159,2,0)</f>
        <v xml:space="preserve">Research &amp; Consulting Services </v>
      </c>
      <c r="F529" s="84">
        <f>VLOOKUP($D529,GICS!$A$2:$H$159,3,0)</f>
        <v>202020</v>
      </c>
      <c r="G529" s="84" t="str">
        <f>VLOOKUP($D529,GICS!$A$2:$H$159,4,0)</f>
        <v xml:space="preserve">Professional Services </v>
      </c>
      <c r="H529" s="84">
        <f>VLOOKUP($D529,GICS!$A$2:$H$159,5,0)</f>
        <v>2020</v>
      </c>
      <c r="I529" s="84" t="str">
        <f>VLOOKUP($D529,GICS!$A$2:$H$159,6,0)</f>
        <v>Commercial &amp; Professional Services</v>
      </c>
      <c r="J529" s="84">
        <f>VLOOKUP($D529,GICS!$A$2:$H$159,7,0)</f>
        <v>20</v>
      </c>
      <c r="K529" s="84" t="str">
        <f>VLOOKUP($D529,GICS!$A$2:$H$159,8,0)</f>
        <v>Industrials</v>
      </c>
    </row>
    <row r="530" spans="1:11" x14ac:dyDescent="0.3">
      <c r="A530" s="84" t="s">
        <v>1579</v>
      </c>
      <c r="B530" s="85">
        <v>70.099999999999994</v>
      </c>
      <c r="C530" s="84" t="s">
        <v>1567</v>
      </c>
      <c r="D530" s="84">
        <v>20202020</v>
      </c>
      <c r="E530" s="84" t="str">
        <f>VLOOKUP($D530,GICS!$A$2:$H$159,2,0)</f>
        <v xml:space="preserve">Research &amp; Consulting Services </v>
      </c>
      <c r="F530" s="84">
        <f>VLOOKUP($D530,GICS!$A$2:$H$159,3,0)</f>
        <v>202020</v>
      </c>
      <c r="G530" s="84" t="str">
        <f>VLOOKUP($D530,GICS!$A$2:$H$159,4,0)</f>
        <v xml:space="preserve">Professional Services </v>
      </c>
      <c r="H530" s="84">
        <f>VLOOKUP($D530,GICS!$A$2:$H$159,5,0)</f>
        <v>2020</v>
      </c>
      <c r="I530" s="84" t="str">
        <f>VLOOKUP($D530,GICS!$A$2:$H$159,6,0)</f>
        <v>Commercial &amp; Professional Services</v>
      </c>
      <c r="J530" s="84">
        <f>VLOOKUP($D530,GICS!$A$2:$H$159,7,0)</f>
        <v>20</v>
      </c>
      <c r="K530" s="84" t="str">
        <f>VLOOKUP($D530,GICS!$A$2:$H$159,8,0)</f>
        <v>Industrials</v>
      </c>
    </row>
    <row r="531" spans="1:11" x14ac:dyDescent="0.3">
      <c r="A531" s="84" t="s">
        <v>1579</v>
      </c>
      <c r="B531" s="85">
        <v>70.209999999999994</v>
      </c>
      <c r="C531" s="84" t="s">
        <v>1566</v>
      </c>
      <c r="D531" s="84">
        <v>50201010</v>
      </c>
      <c r="E531" s="84" t="str">
        <f>VLOOKUP($D531,GICS!$A$2:$H$159,2,0)</f>
        <v>Advertising</v>
      </c>
      <c r="F531" s="84">
        <f>VLOOKUP($D531,GICS!$A$2:$H$159,3,0)</f>
        <v>502010</v>
      </c>
      <c r="G531" s="84" t="str">
        <f>VLOOKUP($D531,GICS!$A$2:$H$159,4,0)</f>
        <v xml:space="preserve">Media </v>
      </c>
      <c r="H531" s="84">
        <f>VLOOKUP($D531,GICS!$A$2:$H$159,5,0)</f>
        <v>5020</v>
      </c>
      <c r="I531" s="84" t="str">
        <f>VLOOKUP($D531,GICS!$A$2:$H$159,6,0)</f>
        <v>Media &amp; Entertainment</v>
      </c>
      <c r="J531" s="84">
        <f>VLOOKUP($D531,GICS!$A$2:$H$159,7,0)</f>
        <v>50</v>
      </c>
      <c r="K531" s="84" t="str">
        <f>VLOOKUP($D531,GICS!$A$2:$H$159,8,0)</f>
        <v>Communication Services</v>
      </c>
    </row>
    <row r="532" spans="1:11" x14ac:dyDescent="0.3">
      <c r="A532" s="84" t="s">
        <v>1579</v>
      </c>
      <c r="B532" s="85">
        <v>70.22</v>
      </c>
      <c r="C532" s="84" t="s">
        <v>1435</v>
      </c>
      <c r="D532" s="84">
        <v>20202020</v>
      </c>
      <c r="E532" s="84" t="str">
        <f>VLOOKUP($D532,GICS!$A$2:$H$159,2,0)</f>
        <v xml:space="preserve">Research &amp; Consulting Services </v>
      </c>
      <c r="F532" s="84">
        <f>VLOOKUP($D532,GICS!$A$2:$H$159,3,0)</f>
        <v>202020</v>
      </c>
      <c r="G532" s="84" t="str">
        <f>VLOOKUP($D532,GICS!$A$2:$H$159,4,0)</f>
        <v xml:space="preserve">Professional Services </v>
      </c>
      <c r="H532" s="84">
        <f>VLOOKUP($D532,GICS!$A$2:$H$159,5,0)</f>
        <v>2020</v>
      </c>
      <c r="I532" s="84" t="str">
        <f>VLOOKUP($D532,GICS!$A$2:$H$159,6,0)</f>
        <v>Commercial &amp; Professional Services</v>
      </c>
      <c r="J532" s="84">
        <f>VLOOKUP($D532,GICS!$A$2:$H$159,7,0)</f>
        <v>20</v>
      </c>
      <c r="K532" s="84" t="str">
        <f>VLOOKUP($D532,GICS!$A$2:$H$159,8,0)</f>
        <v>Industrials</v>
      </c>
    </row>
    <row r="533" spans="1:11" x14ac:dyDescent="0.3">
      <c r="A533" s="84" t="s">
        <v>1579</v>
      </c>
      <c r="B533" s="85">
        <v>71.11</v>
      </c>
      <c r="C533" s="84" t="s">
        <v>1436</v>
      </c>
      <c r="D533" s="84">
        <v>20202020</v>
      </c>
      <c r="E533" s="84" t="str">
        <f>VLOOKUP($D533,GICS!$A$2:$H$159,2,0)</f>
        <v xml:space="preserve">Research &amp; Consulting Services </v>
      </c>
      <c r="F533" s="84">
        <f>VLOOKUP($D533,GICS!$A$2:$H$159,3,0)</f>
        <v>202020</v>
      </c>
      <c r="G533" s="84" t="str">
        <f>VLOOKUP($D533,GICS!$A$2:$H$159,4,0)</f>
        <v xml:space="preserve">Professional Services </v>
      </c>
      <c r="H533" s="84">
        <f>VLOOKUP($D533,GICS!$A$2:$H$159,5,0)</f>
        <v>2020</v>
      </c>
      <c r="I533" s="84" t="str">
        <f>VLOOKUP($D533,GICS!$A$2:$H$159,6,0)</f>
        <v>Commercial &amp; Professional Services</v>
      </c>
      <c r="J533" s="84">
        <f>VLOOKUP($D533,GICS!$A$2:$H$159,7,0)</f>
        <v>20</v>
      </c>
      <c r="K533" s="84" t="str">
        <f>VLOOKUP($D533,GICS!$A$2:$H$159,8,0)</f>
        <v>Industrials</v>
      </c>
    </row>
    <row r="534" spans="1:11" x14ac:dyDescent="0.3">
      <c r="A534" s="84" t="s">
        <v>1579</v>
      </c>
      <c r="B534" s="85">
        <v>71.12</v>
      </c>
      <c r="C534" s="84" t="s">
        <v>1437</v>
      </c>
      <c r="D534" s="84">
        <v>20103010</v>
      </c>
      <c r="E534" s="84" t="str">
        <f>VLOOKUP($D534,GICS!$A$2:$H$159,2,0)</f>
        <v xml:space="preserve">Construction &amp; Engineering </v>
      </c>
      <c r="F534" s="84">
        <f>VLOOKUP($D534,GICS!$A$2:$H$159,3,0)</f>
        <v>201030</v>
      </c>
      <c r="G534" s="84" t="str">
        <f>VLOOKUP($D534,GICS!$A$2:$H$159,4,0)</f>
        <v xml:space="preserve">Construction &amp; Engineering </v>
      </c>
      <c r="H534" s="84">
        <f>VLOOKUP($D534,GICS!$A$2:$H$159,5,0)</f>
        <v>2010</v>
      </c>
      <c r="I534" s="84" t="str">
        <f>VLOOKUP($D534,GICS!$A$2:$H$159,6,0)</f>
        <v>Capital goods</v>
      </c>
      <c r="J534" s="84">
        <f>VLOOKUP($D534,GICS!$A$2:$H$159,7,0)</f>
        <v>20</v>
      </c>
      <c r="K534" s="84" t="str">
        <f>VLOOKUP($D534,GICS!$A$2:$H$159,8,0)</f>
        <v>Industrials</v>
      </c>
    </row>
    <row r="535" spans="1:11" x14ac:dyDescent="0.3">
      <c r="A535" s="84" t="s">
        <v>1579</v>
      </c>
      <c r="B535" s="85">
        <v>71.2</v>
      </c>
      <c r="C535" s="84" t="s">
        <v>1438</v>
      </c>
      <c r="D535" s="84">
        <v>20202020</v>
      </c>
      <c r="E535" s="84" t="str">
        <f>VLOOKUP($D535,GICS!$A$2:$H$159,2,0)</f>
        <v xml:space="preserve">Research &amp; Consulting Services </v>
      </c>
      <c r="F535" s="84">
        <f>VLOOKUP($D535,GICS!$A$2:$H$159,3,0)</f>
        <v>202020</v>
      </c>
      <c r="G535" s="84" t="str">
        <f>VLOOKUP($D535,GICS!$A$2:$H$159,4,0)</f>
        <v xml:space="preserve">Professional Services </v>
      </c>
      <c r="H535" s="84">
        <f>VLOOKUP($D535,GICS!$A$2:$H$159,5,0)</f>
        <v>2020</v>
      </c>
      <c r="I535" s="84" t="str">
        <f>VLOOKUP($D535,GICS!$A$2:$H$159,6,0)</f>
        <v>Commercial &amp; Professional Services</v>
      </c>
      <c r="J535" s="84">
        <f>VLOOKUP($D535,GICS!$A$2:$H$159,7,0)</f>
        <v>20</v>
      </c>
      <c r="K535" s="84" t="str">
        <f>VLOOKUP($D535,GICS!$A$2:$H$159,8,0)</f>
        <v>Industrials</v>
      </c>
    </row>
    <row r="536" spans="1:11" x14ac:dyDescent="0.3">
      <c r="A536" s="84" t="s">
        <v>1579</v>
      </c>
      <c r="B536" s="85">
        <v>72.11</v>
      </c>
      <c r="C536" s="84" t="s">
        <v>1439</v>
      </c>
      <c r="D536" s="84">
        <v>35201010</v>
      </c>
      <c r="E536" s="84" t="str">
        <f>VLOOKUP($D536,GICS!$A$2:$H$159,2,0)</f>
        <v>Biotechnology</v>
      </c>
      <c r="F536" s="84">
        <f>VLOOKUP($D536,GICS!$A$2:$H$159,3,0)</f>
        <v>352010</v>
      </c>
      <c r="G536" s="84" t="str">
        <f>VLOOKUP($D536,GICS!$A$2:$H$159,4,0)</f>
        <v xml:space="preserve">Biotechnology </v>
      </c>
      <c r="H536" s="84">
        <f>VLOOKUP($D536,GICS!$A$2:$H$159,5,0)</f>
        <v>3520</v>
      </c>
      <c r="I536" s="84" t="str">
        <f>VLOOKUP($D536,GICS!$A$2:$H$159,6,0)</f>
        <v>Pharmaceuticals, Biotechnology &amp; Life Sciences</v>
      </c>
      <c r="J536" s="84">
        <f>VLOOKUP($D536,GICS!$A$2:$H$159,7,0)</f>
        <v>35</v>
      </c>
      <c r="K536" s="84" t="str">
        <f>VLOOKUP($D536,GICS!$A$2:$H$159,8,0)</f>
        <v>Health Care</v>
      </c>
    </row>
    <row r="537" spans="1:11" x14ac:dyDescent="0.3">
      <c r="A537" s="84" t="s">
        <v>1579</v>
      </c>
      <c r="B537" s="85">
        <v>72.19</v>
      </c>
      <c r="C537" s="84" t="s">
        <v>1441</v>
      </c>
      <c r="D537" s="84">
        <v>20202020</v>
      </c>
      <c r="E537" s="84" t="str">
        <f>VLOOKUP($D537,GICS!$A$2:$H$159,2,0)</f>
        <v xml:space="preserve">Research &amp; Consulting Services </v>
      </c>
      <c r="F537" s="84">
        <f>VLOOKUP($D537,GICS!$A$2:$H$159,3,0)</f>
        <v>202020</v>
      </c>
      <c r="G537" s="84" t="str">
        <f>VLOOKUP($D537,GICS!$A$2:$H$159,4,0)</f>
        <v xml:space="preserve">Professional Services </v>
      </c>
      <c r="H537" s="84">
        <f>VLOOKUP($D537,GICS!$A$2:$H$159,5,0)</f>
        <v>2020</v>
      </c>
      <c r="I537" s="84" t="str">
        <f>VLOOKUP($D537,GICS!$A$2:$H$159,6,0)</f>
        <v>Commercial &amp; Professional Services</v>
      </c>
      <c r="J537" s="84">
        <f>VLOOKUP($D537,GICS!$A$2:$H$159,7,0)</f>
        <v>20</v>
      </c>
      <c r="K537" s="84" t="str">
        <f>VLOOKUP($D537,GICS!$A$2:$H$159,8,0)</f>
        <v>Industrials</v>
      </c>
    </row>
    <row r="538" spans="1:11" x14ac:dyDescent="0.3">
      <c r="A538" s="84" t="s">
        <v>1579</v>
      </c>
      <c r="B538" s="85">
        <v>72.2</v>
      </c>
      <c r="C538" s="84" t="s">
        <v>1442</v>
      </c>
      <c r="D538" s="84">
        <v>20202020</v>
      </c>
      <c r="E538" s="84" t="str">
        <f>VLOOKUP($D538,GICS!$A$2:$H$159,2,0)</f>
        <v xml:space="preserve">Research &amp; Consulting Services </v>
      </c>
      <c r="F538" s="84">
        <f>VLOOKUP($D538,GICS!$A$2:$H$159,3,0)</f>
        <v>202020</v>
      </c>
      <c r="G538" s="84" t="str">
        <f>VLOOKUP($D538,GICS!$A$2:$H$159,4,0)</f>
        <v xml:space="preserve">Professional Services </v>
      </c>
      <c r="H538" s="84">
        <f>VLOOKUP($D538,GICS!$A$2:$H$159,5,0)</f>
        <v>2020</v>
      </c>
      <c r="I538" s="84" t="str">
        <f>VLOOKUP($D538,GICS!$A$2:$H$159,6,0)</f>
        <v>Commercial &amp; Professional Services</v>
      </c>
      <c r="J538" s="84">
        <f>VLOOKUP($D538,GICS!$A$2:$H$159,7,0)</f>
        <v>20</v>
      </c>
      <c r="K538" s="84" t="str">
        <f>VLOOKUP($D538,GICS!$A$2:$H$159,8,0)</f>
        <v>Industrials</v>
      </c>
    </row>
    <row r="539" spans="1:11" x14ac:dyDescent="0.3">
      <c r="A539" s="84" t="s">
        <v>1579</v>
      </c>
      <c r="B539" s="85">
        <v>73.11</v>
      </c>
      <c r="C539" s="84" t="s">
        <v>1443</v>
      </c>
      <c r="D539" s="84">
        <v>50201010</v>
      </c>
      <c r="E539" s="84" t="str">
        <f>VLOOKUP($D539,GICS!$A$2:$H$159,2,0)</f>
        <v>Advertising</v>
      </c>
      <c r="F539" s="84">
        <f>VLOOKUP($D539,GICS!$A$2:$H$159,3,0)</f>
        <v>502010</v>
      </c>
      <c r="G539" s="84" t="str">
        <f>VLOOKUP($D539,GICS!$A$2:$H$159,4,0)</f>
        <v xml:space="preserve">Media </v>
      </c>
      <c r="H539" s="84">
        <f>VLOOKUP($D539,GICS!$A$2:$H$159,5,0)</f>
        <v>5020</v>
      </c>
      <c r="I539" s="84" t="str">
        <f>VLOOKUP($D539,GICS!$A$2:$H$159,6,0)</f>
        <v>Media &amp; Entertainment</v>
      </c>
      <c r="J539" s="84">
        <f>VLOOKUP($D539,GICS!$A$2:$H$159,7,0)</f>
        <v>50</v>
      </c>
      <c r="K539" s="84" t="str">
        <f>VLOOKUP($D539,GICS!$A$2:$H$159,8,0)</f>
        <v>Communication Services</v>
      </c>
    </row>
    <row r="540" spans="1:11" x14ac:dyDescent="0.3">
      <c r="A540" s="84" t="s">
        <v>1579</v>
      </c>
      <c r="B540" s="85">
        <v>73.12</v>
      </c>
      <c r="C540" s="84" t="s">
        <v>1445</v>
      </c>
      <c r="D540" s="84">
        <v>50201010</v>
      </c>
      <c r="E540" s="84" t="str">
        <f>VLOOKUP($D540,GICS!$A$2:$H$159,2,0)</f>
        <v>Advertising</v>
      </c>
      <c r="F540" s="84">
        <f>VLOOKUP($D540,GICS!$A$2:$H$159,3,0)</f>
        <v>502010</v>
      </c>
      <c r="G540" s="84" t="str">
        <f>VLOOKUP($D540,GICS!$A$2:$H$159,4,0)</f>
        <v xml:space="preserve">Media </v>
      </c>
      <c r="H540" s="84">
        <f>VLOOKUP($D540,GICS!$A$2:$H$159,5,0)</f>
        <v>5020</v>
      </c>
      <c r="I540" s="84" t="str">
        <f>VLOOKUP($D540,GICS!$A$2:$H$159,6,0)</f>
        <v>Media &amp; Entertainment</v>
      </c>
      <c r="J540" s="84">
        <f>VLOOKUP($D540,GICS!$A$2:$H$159,7,0)</f>
        <v>50</v>
      </c>
      <c r="K540" s="84" t="str">
        <f>VLOOKUP($D540,GICS!$A$2:$H$159,8,0)</f>
        <v>Communication Services</v>
      </c>
    </row>
    <row r="541" spans="1:11" x14ac:dyDescent="0.3">
      <c r="A541" s="84" t="s">
        <v>1579</v>
      </c>
      <c r="B541" s="85">
        <v>73.2</v>
      </c>
      <c r="C541" s="84" t="s">
        <v>1446</v>
      </c>
      <c r="D541" s="84">
        <v>50201010</v>
      </c>
      <c r="E541" s="84" t="str">
        <f>VLOOKUP($D541,GICS!$A$2:$H$159,2,0)</f>
        <v>Advertising</v>
      </c>
      <c r="F541" s="84">
        <f>VLOOKUP($D541,GICS!$A$2:$H$159,3,0)</f>
        <v>502010</v>
      </c>
      <c r="G541" s="84" t="str">
        <f>VLOOKUP($D541,GICS!$A$2:$H$159,4,0)</f>
        <v xml:space="preserve">Media </v>
      </c>
      <c r="H541" s="84">
        <f>VLOOKUP($D541,GICS!$A$2:$H$159,5,0)</f>
        <v>5020</v>
      </c>
      <c r="I541" s="84" t="str">
        <f>VLOOKUP($D541,GICS!$A$2:$H$159,6,0)</f>
        <v>Media &amp; Entertainment</v>
      </c>
      <c r="J541" s="84">
        <f>VLOOKUP($D541,GICS!$A$2:$H$159,7,0)</f>
        <v>50</v>
      </c>
      <c r="K541" s="84" t="str">
        <f>VLOOKUP($D541,GICS!$A$2:$H$159,8,0)</f>
        <v>Communication Services</v>
      </c>
    </row>
    <row r="542" spans="1:11" x14ac:dyDescent="0.3">
      <c r="A542" s="84" t="s">
        <v>1579</v>
      </c>
      <c r="B542" s="85">
        <v>74.099999999999994</v>
      </c>
      <c r="C542" s="84" t="s">
        <v>1447</v>
      </c>
      <c r="D542" s="84">
        <v>20202020</v>
      </c>
      <c r="E542" s="84" t="str">
        <f>VLOOKUP($D542,GICS!$A$2:$H$159,2,0)</f>
        <v xml:space="preserve">Research &amp; Consulting Services </v>
      </c>
      <c r="F542" s="84">
        <f>VLOOKUP($D542,GICS!$A$2:$H$159,3,0)</f>
        <v>202020</v>
      </c>
      <c r="G542" s="84" t="str">
        <f>VLOOKUP($D542,GICS!$A$2:$H$159,4,0)</f>
        <v xml:space="preserve">Professional Services </v>
      </c>
      <c r="H542" s="84">
        <f>VLOOKUP($D542,GICS!$A$2:$H$159,5,0)</f>
        <v>2020</v>
      </c>
      <c r="I542" s="84" t="str">
        <f>VLOOKUP($D542,GICS!$A$2:$H$159,6,0)</f>
        <v>Commercial &amp; Professional Services</v>
      </c>
      <c r="J542" s="84">
        <f>VLOOKUP($D542,GICS!$A$2:$H$159,7,0)</f>
        <v>20</v>
      </c>
      <c r="K542" s="84" t="str">
        <f>VLOOKUP($D542,GICS!$A$2:$H$159,8,0)</f>
        <v>Industrials</v>
      </c>
    </row>
    <row r="543" spans="1:11" x14ac:dyDescent="0.3">
      <c r="A543" s="84" t="s">
        <v>1579</v>
      </c>
      <c r="B543" s="85">
        <v>74.2</v>
      </c>
      <c r="C543" s="84" t="s">
        <v>1448</v>
      </c>
      <c r="D543" s="84">
        <v>20201070</v>
      </c>
      <c r="E543" s="84" t="str">
        <f>VLOOKUP($D543,GICS!$A$2:$H$159,2,0)</f>
        <v xml:space="preserve">Diversified Support Services </v>
      </c>
      <c r="F543" s="84">
        <f>VLOOKUP($D543,GICS!$A$2:$H$159,3,0)</f>
        <v>202010</v>
      </c>
      <c r="G543" s="84" t="str">
        <f>VLOOKUP($D543,GICS!$A$2:$H$159,4,0)</f>
        <v xml:space="preserve">Commercial Services &amp; Supplies </v>
      </c>
      <c r="H543" s="84">
        <f>VLOOKUP($D543,GICS!$A$2:$H$159,5,0)</f>
        <v>2020</v>
      </c>
      <c r="I543" s="84" t="str">
        <f>VLOOKUP($D543,GICS!$A$2:$H$159,6,0)</f>
        <v>Commercial &amp; Professional Services</v>
      </c>
      <c r="J543" s="84">
        <f>VLOOKUP($D543,GICS!$A$2:$H$159,7,0)</f>
        <v>20</v>
      </c>
      <c r="K543" s="84" t="str">
        <f>VLOOKUP($D543,GICS!$A$2:$H$159,8,0)</f>
        <v>Industrials</v>
      </c>
    </row>
    <row r="544" spans="1:11" x14ac:dyDescent="0.3">
      <c r="A544" s="84" t="s">
        <v>1579</v>
      </c>
      <c r="B544" s="85">
        <v>74.3</v>
      </c>
      <c r="C544" s="84" t="s">
        <v>1449</v>
      </c>
      <c r="D544" s="84">
        <v>20201070</v>
      </c>
      <c r="E544" s="84" t="str">
        <f>VLOOKUP($D544,GICS!$A$2:$H$159,2,0)</f>
        <v xml:space="preserve">Diversified Support Services </v>
      </c>
      <c r="F544" s="84">
        <f>VLOOKUP($D544,GICS!$A$2:$H$159,3,0)</f>
        <v>202010</v>
      </c>
      <c r="G544" s="84" t="str">
        <f>VLOOKUP($D544,GICS!$A$2:$H$159,4,0)</f>
        <v xml:space="preserve">Commercial Services &amp; Supplies </v>
      </c>
      <c r="H544" s="84">
        <f>VLOOKUP($D544,GICS!$A$2:$H$159,5,0)</f>
        <v>2020</v>
      </c>
      <c r="I544" s="84" t="str">
        <f>VLOOKUP($D544,GICS!$A$2:$H$159,6,0)</f>
        <v>Commercial &amp; Professional Services</v>
      </c>
      <c r="J544" s="84">
        <f>VLOOKUP($D544,GICS!$A$2:$H$159,7,0)</f>
        <v>20</v>
      </c>
      <c r="K544" s="84" t="str">
        <f>VLOOKUP($D544,GICS!$A$2:$H$159,8,0)</f>
        <v>Industrials</v>
      </c>
    </row>
    <row r="545" spans="1:11" x14ac:dyDescent="0.3">
      <c r="A545" s="84" t="s">
        <v>1579</v>
      </c>
      <c r="B545" s="85">
        <v>74.900000000000006</v>
      </c>
      <c r="C545" s="84" t="s">
        <v>1450</v>
      </c>
      <c r="D545" s="84">
        <v>20202020</v>
      </c>
      <c r="E545" s="84" t="str">
        <f>VLOOKUP($D545,GICS!$A$2:$H$159,2,0)</f>
        <v xml:space="preserve">Research &amp; Consulting Services </v>
      </c>
      <c r="F545" s="84">
        <f>VLOOKUP($D545,GICS!$A$2:$H$159,3,0)</f>
        <v>202020</v>
      </c>
      <c r="G545" s="84" t="str">
        <f>VLOOKUP($D545,GICS!$A$2:$H$159,4,0)</f>
        <v xml:space="preserve">Professional Services </v>
      </c>
      <c r="H545" s="84">
        <f>VLOOKUP($D545,GICS!$A$2:$H$159,5,0)</f>
        <v>2020</v>
      </c>
      <c r="I545" s="84" t="str">
        <f>VLOOKUP($D545,GICS!$A$2:$H$159,6,0)</f>
        <v>Commercial &amp; Professional Services</v>
      </c>
      <c r="J545" s="84">
        <f>VLOOKUP($D545,GICS!$A$2:$H$159,7,0)</f>
        <v>20</v>
      </c>
      <c r="K545" s="84" t="str">
        <f>VLOOKUP($D545,GICS!$A$2:$H$159,8,0)</f>
        <v>Industrials</v>
      </c>
    </row>
    <row r="546" spans="1:11" x14ac:dyDescent="0.3">
      <c r="A546" s="84" t="s">
        <v>1579</v>
      </c>
      <c r="B546" s="85">
        <v>75</v>
      </c>
      <c r="C546" s="84" t="s">
        <v>1451</v>
      </c>
      <c r="D546" s="84">
        <v>35102020</v>
      </c>
      <c r="E546" s="84" t="str">
        <f>VLOOKUP($D546,GICS!$A$2:$H$159,2,0)</f>
        <v xml:space="preserve">Health Care Facilities </v>
      </c>
      <c r="F546" s="84">
        <f>VLOOKUP($D546,GICS!$A$2:$H$159,3,0)</f>
        <v>351020</v>
      </c>
      <c r="G546" s="84" t="str">
        <f>VLOOKUP($D546,GICS!$A$2:$H$159,4,0)</f>
        <v xml:space="preserve">Health Care Providers &amp; Services </v>
      </c>
      <c r="H546" s="84">
        <f>VLOOKUP($D546,GICS!$A$2:$H$159,5,0)</f>
        <v>3510</v>
      </c>
      <c r="I546" s="84" t="str">
        <f>VLOOKUP($D546,GICS!$A$2:$H$159,6,0)</f>
        <v>Health Care Equipment &amp; Services</v>
      </c>
      <c r="J546" s="84">
        <f>VLOOKUP($D546,GICS!$A$2:$H$159,7,0)</f>
        <v>35</v>
      </c>
      <c r="K546" s="84" t="str">
        <f>VLOOKUP($D546,GICS!$A$2:$H$159,8,0)</f>
        <v>Health Care</v>
      </c>
    </row>
    <row r="547" spans="1:11" x14ac:dyDescent="0.3">
      <c r="A547" s="84" t="s">
        <v>1580</v>
      </c>
      <c r="B547" s="85">
        <v>77.11</v>
      </c>
      <c r="C547" s="84" t="s">
        <v>1452</v>
      </c>
      <c r="D547" s="84">
        <v>20304020</v>
      </c>
      <c r="E547" s="84" t="str">
        <f>VLOOKUP($D547,GICS!$A$2:$H$159,2,0)</f>
        <v>Trucking</v>
      </c>
      <c r="F547" s="84">
        <f>VLOOKUP($D547,GICS!$A$2:$H$159,3,0)</f>
        <v>203040</v>
      </c>
      <c r="G547" s="84" t="str">
        <f>VLOOKUP($D547,GICS!$A$2:$H$159,4,0)</f>
        <v xml:space="preserve">Road &amp; Rail </v>
      </c>
      <c r="H547" s="84">
        <f>VLOOKUP($D547,GICS!$A$2:$H$159,5,0)</f>
        <v>2030</v>
      </c>
      <c r="I547" s="84" t="str">
        <f>VLOOKUP($D547,GICS!$A$2:$H$159,6,0)</f>
        <v>Transportation</v>
      </c>
      <c r="J547" s="84">
        <f>VLOOKUP($D547,GICS!$A$2:$H$159,7,0)</f>
        <v>20</v>
      </c>
      <c r="K547" s="84" t="str">
        <f>VLOOKUP($D547,GICS!$A$2:$H$159,8,0)</f>
        <v>Industrials</v>
      </c>
    </row>
    <row r="548" spans="1:11" x14ac:dyDescent="0.3">
      <c r="A548" s="84" t="s">
        <v>1580</v>
      </c>
      <c r="B548" s="85">
        <v>77.12</v>
      </c>
      <c r="C548" s="84" t="s">
        <v>1453</v>
      </c>
      <c r="D548" s="84">
        <v>20304020</v>
      </c>
      <c r="E548" s="84" t="str">
        <f>VLOOKUP($D548,GICS!$A$2:$H$159,2,0)</f>
        <v>Trucking</v>
      </c>
      <c r="F548" s="84">
        <f>VLOOKUP($D548,GICS!$A$2:$H$159,3,0)</f>
        <v>203040</v>
      </c>
      <c r="G548" s="84" t="str">
        <f>VLOOKUP($D548,GICS!$A$2:$H$159,4,0)</f>
        <v xml:space="preserve">Road &amp; Rail </v>
      </c>
      <c r="H548" s="84">
        <f>VLOOKUP($D548,GICS!$A$2:$H$159,5,0)</f>
        <v>2030</v>
      </c>
      <c r="I548" s="84" t="str">
        <f>VLOOKUP($D548,GICS!$A$2:$H$159,6,0)</f>
        <v>Transportation</v>
      </c>
      <c r="J548" s="84">
        <f>VLOOKUP($D548,GICS!$A$2:$H$159,7,0)</f>
        <v>20</v>
      </c>
      <c r="K548" s="84" t="str">
        <f>VLOOKUP($D548,GICS!$A$2:$H$159,8,0)</f>
        <v>Industrials</v>
      </c>
    </row>
    <row r="549" spans="1:11" x14ac:dyDescent="0.3">
      <c r="A549" s="84" t="s">
        <v>1580</v>
      </c>
      <c r="B549" s="85">
        <v>77.209999999999994</v>
      </c>
      <c r="C549" s="84" t="s">
        <v>1454</v>
      </c>
      <c r="D549" s="84">
        <v>25504040</v>
      </c>
      <c r="E549" s="84" t="str">
        <f>VLOOKUP($D549,GICS!$A$2:$H$159,2,0)</f>
        <v xml:space="preserve">Specialty Stores </v>
      </c>
      <c r="F549" s="84">
        <f>VLOOKUP($D549,GICS!$A$2:$H$159,3,0)</f>
        <v>255040</v>
      </c>
      <c r="G549" s="84" t="str">
        <f>VLOOKUP($D549,GICS!$A$2:$H$159,4,0)</f>
        <v xml:space="preserve">Specialty Retail </v>
      </c>
      <c r="H549" s="84">
        <f>VLOOKUP($D549,GICS!$A$2:$H$159,5,0)</f>
        <v>2550</v>
      </c>
      <c r="I549" s="84" t="str">
        <f>VLOOKUP($D549,GICS!$A$2:$H$159,6,0)</f>
        <v>Retailing</v>
      </c>
      <c r="J549" s="84">
        <f>VLOOKUP($D549,GICS!$A$2:$H$159,7,0)</f>
        <v>25</v>
      </c>
      <c r="K549" s="84" t="str">
        <f>VLOOKUP($D549,GICS!$A$2:$H$159,8,0)</f>
        <v>Consumer Discretionary</v>
      </c>
    </row>
    <row r="550" spans="1:11" x14ac:dyDescent="0.3">
      <c r="A550" s="84" t="s">
        <v>1580</v>
      </c>
      <c r="B550" s="85">
        <v>77.22</v>
      </c>
      <c r="C550" s="84" t="s">
        <v>1455</v>
      </c>
      <c r="D550" s="84">
        <v>25504040</v>
      </c>
      <c r="E550" s="84" t="str">
        <f>VLOOKUP($D550,GICS!$A$2:$H$159,2,0)</f>
        <v xml:space="preserve">Specialty Stores </v>
      </c>
      <c r="F550" s="84">
        <f>VLOOKUP($D550,GICS!$A$2:$H$159,3,0)</f>
        <v>255040</v>
      </c>
      <c r="G550" s="84" t="str">
        <f>VLOOKUP($D550,GICS!$A$2:$H$159,4,0)</f>
        <v xml:space="preserve">Specialty Retail </v>
      </c>
      <c r="H550" s="84">
        <f>VLOOKUP($D550,GICS!$A$2:$H$159,5,0)</f>
        <v>2550</v>
      </c>
      <c r="I550" s="84" t="str">
        <f>VLOOKUP($D550,GICS!$A$2:$H$159,6,0)</f>
        <v>Retailing</v>
      </c>
      <c r="J550" s="84">
        <f>VLOOKUP($D550,GICS!$A$2:$H$159,7,0)</f>
        <v>25</v>
      </c>
      <c r="K550" s="84" t="str">
        <f>VLOOKUP($D550,GICS!$A$2:$H$159,8,0)</f>
        <v>Consumer Discretionary</v>
      </c>
    </row>
    <row r="551" spans="1:11" x14ac:dyDescent="0.3">
      <c r="A551" s="84" t="s">
        <v>1580</v>
      </c>
      <c r="B551" s="85">
        <v>77.290000000000006</v>
      </c>
      <c r="C551" s="84" t="s">
        <v>1456</v>
      </c>
      <c r="D551" s="84">
        <v>25504040</v>
      </c>
      <c r="E551" s="84" t="str">
        <f>VLOOKUP($D551,GICS!$A$2:$H$159,2,0)</f>
        <v xml:space="preserve">Specialty Stores </v>
      </c>
      <c r="F551" s="84">
        <f>VLOOKUP($D551,GICS!$A$2:$H$159,3,0)</f>
        <v>255040</v>
      </c>
      <c r="G551" s="84" t="str">
        <f>VLOOKUP($D551,GICS!$A$2:$H$159,4,0)</f>
        <v xml:space="preserve">Specialty Retail </v>
      </c>
      <c r="H551" s="84">
        <f>VLOOKUP($D551,GICS!$A$2:$H$159,5,0)</f>
        <v>2550</v>
      </c>
      <c r="I551" s="84" t="str">
        <f>VLOOKUP($D551,GICS!$A$2:$H$159,6,0)</f>
        <v>Retailing</v>
      </c>
      <c r="J551" s="84">
        <f>VLOOKUP($D551,GICS!$A$2:$H$159,7,0)</f>
        <v>25</v>
      </c>
      <c r="K551" s="84" t="str">
        <f>VLOOKUP($D551,GICS!$A$2:$H$159,8,0)</f>
        <v>Consumer Discretionary</v>
      </c>
    </row>
    <row r="552" spans="1:11" x14ac:dyDescent="0.3">
      <c r="A552" s="84" t="s">
        <v>1580</v>
      </c>
      <c r="B552" s="85">
        <v>77.31</v>
      </c>
      <c r="C552" s="84" t="s">
        <v>1457</v>
      </c>
      <c r="D552" s="84">
        <v>20107010</v>
      </c>
      <c r="E552" s="84" t="str">
        <f>VLOOKUP($D552,GICS!$A$2:$H$159,2,0)</f>
        <v xml:space="preserve">Trading Companies &amp; Distributors </v>
      </c>
      <c r="F552" s="84">
        <f>VLOOKUP($D552,GICS!$A$2:$H$159,3,0)</f>
        <v>201070</v>
      </c>
      <c r="G552" s="84" t="str">
        <f>VLOOKUP($D552,GICS!$A$2:$H$159,4,0)</f>
        <v xml:space="preserve">Trading Companies &amp; Distributors  </v>
      </c>
      <c r="H552" s="84">
        <f>VLOOKUP($D552,GICS!$A$2:$H$159,5,0)</f>
        <v>2010</v>
      </c>
      <c r="I552" s="84" t="str">
        <f>VLOOKUP($D552,GICS!$A$2:$H$159,6,0)</f>
        <v>Capital goods</v>
      </c>
      <c r="J552" s="84">
        <f>VLOOKUP($D552,GICS!$A$2:$H$159,7,0)</f>
        <v>20</v>
      </c>
      <c r="K552" s="84" t="str">
        <f>VLOOKUP($D552,GICS!$A$2:$H$159,8,0)</f>
        <v>Industrials</v>
      </c>
    </row>
    <row r="553" spans="1:11" x14ac:dyDescent="0.3">
      <c r="A553" s="84" t="s">
        <v>1580</v>
      </c>
      <c r="B553" s="85">
        <v>77.319999999999993</v>
      </c>
      <c r="C553" s="84" t="s">
        <v>1458</v>
      </c>
      <c r="D553" s="84">
        <v>20107010</v>
      </c>
      <c r="E553" s="84" t="str">
        <f>VLOOKUP($D553,GICS!$A$2:$H$159,2,0)</f>
        <v xml:space="preserve">Trading Companies &amp; Distributors </v>
      </c>
      <c r="F553" s="84">
        <f>VLOOKUP($D553,GICS!$A$2:$H$159,3,0)</f>
        <v>201070</v>
      </c>
      <c r="G553" s="84" t="str">
        <f>VLOOKUP($D553,GICS!$A$2:$H$159,4,0)</f>
        <v xml:space="preserve">Trading Companies &amp; Distributors  </v>
      </c>
      <c r="H553" s="84">
        <f>VLOOKUP($D553,GICS!$A$2:$H$159,5,0)</f>
        <v>2010</v>
      </c>
      <c r="I553" s="84" t="str">
        <f>VLOOKUP($D553,GICS!$A$2:$H$159,6,0)</f>
        <v>Capital goods</v>
      </c>
      <c r="J553" s="84">
        <f>VLOOKUP($D553,GICS!$A$2:$H$159,7,0)</f>
        <v>20</v>
      </c>
      <c r="K553" s="84" t="str">
        <f>VLOOKUP($D553,GICS!$A$2:$H$159,8,0)</f>
        <v>Industrials</v>
      </c>
    </row>
    <row r="554" spans="1:11" x14ac:dyDescent="0.3">
      <c r="A554" s="84" t="s">
        <v>1580</v>
      </c>
      <c r="B554" s="85">
        <v>77.33</v>
      </c>
      <c r="C554" s="84" t="s">
        <v>1459</v>
      </c>
      <c r="D554" s="84">
        <v>20201060</v>
      </c>
      <c r="E554" s="84" t="str">
        <f>VLOOKUP($D554,GICS!$A$2:$H$159,2,0)</f>
        <v xml:space="preserve">Office Services &amp; Supplies </v>
      </c>
      <c r="F554" s="84">
        <f>VLOOKUP($D554,GICS!$A$2:$H$159,3,0)</f>
        <v>202010</v>
      </c>
      <c r="G554" s="84" t="str">
        <f>VLOOKUP($D554,GICS!$A$2:$H$159,4,0)</f>
        <v xml:space="preserve">Commercial Services &amp; Supplies </v>
      </c>
      <c r="H554" s="84">
        <f>VLOOKUP($D554,GICS!$A$2:$H$159,5,0)</f>
        <v>2020</v>
      </c>
      <c r="I554" s="84" t="str">
        <f>VLOOKUP($D554,GICS!$A$2:$H$159,6,0)</f>
        <v>Commercial &amp; Professional Services</v>
      </c>
      <c r="J554" s="84">
        <f>VLOOKUP($D554,GICS!$A$2:$H$159,7,0)</f>
        <v>20</v>
      </c>
      <c r="K554" s="84" t="str">
        <f>VLOOKUP($D554,GICS!$A$2:$H$159,8,0)</f>
        <v>Industrials</v>
      </c>
    </row>
    <row r="555" spans="1:11" x14ac:dyDescent="0.3">
      <c r="A555" s="84" t="s">
        <v>1580</v>
      </c>
      <c r="B555" s="85">
        <v>77.34</v>
      </c>
      <c r="C555" s="84" t="s">
        <v>1460</v>
      </c>
      <c r="D555" s="84">
        <v>20303010</v>
      </c>
      <c r="E555" s="84" t="str">
        <f>VLOOKUP($D555,GICS!$A$2:$H$159,2,0)</f>
        <v>Marine</v>
      </c>
      <c r="F555" s="84">
        <f>VLOOKUP($D555,GICS!$A$2:$H$159,3,0)</f>
        <v>203030</v>
      </c>
      <c r="G555" s="84" t="str">
        <f>VLOOKUP($D555,GICS!$A$2:$H$159,4,0)</f>
        <v xml:space="preserve">Marine </v>
      </c>
      <c r="H555" s="84">
        <f>VLOOKUP($D555,GICS!$A$2:$H$159,5,0)</f>
        <v>2030</v>
      </c>
      <c r="I555" s="84" t="str">
        <f>VLOOKUP($D555,GICS!$A$2:$H$159,6,0)</f>
        <v>Transportation</v>
      </c>
      <c r="J555" s="84">
        <f>VLOOKUP($D555,GICS!$A$2:$H$159,7,0)</f>
        <v>20</v>
      </c>
      <c r="K555" s="84" t="str">
        <f>VLOOKUP($D555,GICS!$A$2:$H$159,8,0)</f>
        <v>Industrials</v>
      </c>
    </row>
    <row r="556" spans="1:11" x14ac:dyDescent="0.3">
      <c r="A556" s="84" t="s">
        <v>1580</v>
      </c>
      <c r="B556" s="85">
        <v>77.349999999999994</v>
      </c>
      <c r="C556" s="84" t="s">
        <v>1461</v>
      </c>
      <c r="D556" s="84">
        <v>20107010</v>
      </c>
      <c r="E556" s="84" t="str">
        <f>VLOOKUP($D556,GICS!$A$2:$H$159,2,0)</f>
        <v xml:space="preserve">Trading Companies &amp; Distributors </v>
      </c>
      <c r="F556" s="84">
        <f>VLOOKUP($D556,GICS!$A$2:$H$159,3,0)</f>
        <v>201070</v>
      </c>
      <c r="G556" s="84" t="str">
        <f>VLOOKUP($D556,GICS!$A$2:$H$159,4,0)</f>
        <v xml:space="preserve">Trading Companies &amp; Distributors  </v>
      </c>
      <c r="H556" s="84">
        <f>VLOOKUP($D556,GICS!$A$2:$H$159,5,0)</f>
        <v>2010</v>
      </c>
      <c r="I556" s="84" t="str">
        <f>VLOOKUP($D556,GICS!$A$2:$H$159,6,0)</f>
        <v>Capital goods</v>
      </c>
      <c r="J556" s="84">
        <f>VLOOKUP($D556,GICS!$A$2:$H$159,7,0)</f>
        <v>20</v>
      </c>
      <c r="K556" s="84" t="str">
        <f>VLOOKUP($D556,GICS!$A$2:$H$159,8,0)</f>
        <v>Industrials</v>
      </c>
    </row>
    <row r="557" spans="1:11" x14ac:dyDescent="0.3">
      <c r="A557" s="84" t="s">
        <v>1580</v>
      </c>
      <c r="B557" s="85">
        <v>77.39</v>
      </c>
      <c r="C557" s="84" t="s">
        <v>1462</v>
      </c>
      <c r="D557" s="84">
        <v>20107010</v>
      </c>
      <c r="E557" s="84" t="str">
        <f>VLOOKUP($D557,GICS!$A$2:$H$159,2,0)</f>
        <v xml:space="preserve">Trading Companies &amp; Distributors </v>
      </c>
      <c r="F557" s="84">
        <f>VLOOKUP($D557,GICS!$A$2:$H$159,3,0)</f>
        <v>201070</v>
      </c>
      <c r="G557" s="84" t="str">
        <f>VLOOKUP($D557,GICS!$A$2:$H$159,4,0)</f>
        <v xml:space="preserve">Trading Companies &amp; Distributors  </v>
      </c>
      <c r="H557" s="84">
        <f>VLOOKUP($D557,GICS!$A$2:$H$159,5,0)</f>
        <v>2010</v>
      </c>
      <c r="I557" s="84" t="str">
        <f>VLOOKUP($D557,GICS!$A$2:$H$159,6,0)</f>
        <v>Capital goods</v>
      </c>
      <c r="J557" s="84">
        <f>VLOOKUP($D557,GICS!$A$2:$H$159,7,0)</f>
        <v>20</v>
      </c>
      <c r="K557" s="84" t="str">
        <f>VLOOKUP($D557,GICS!$A$2:$H$159,8,0)</f>
        <v>Industrials</v>
      </c>
    </row>
    <row r="558" spans="1:11" x14ac:dyDescent="0.3">
      <c r="A558" s="84" t="s">
        <v>1580</v>
      </c>
      <c r="B558" s="85">
        <v>77.400000000000006</v>
      </c>
      <c r="C558" s="84" t="s">
        <v>1463</v>
      </c>
      <c r="D558" s="84">
        <v>20202020</v>
      </c>
      <c r="E558" s="84" t="str">
        <f>VLOOKUP($D558,GICS!$A$2:$H$159,2,0)</f>
        <v xml:space="preserve">Research &amp; Consulting Services </v>
      </c>
      <c r="F558" s="84">
        <f>VLOOKUP($D558,GICS!$A$2:$H$159,3,0)</f>
        <v>202020</v>
      </c>
      <c r="G558" s="84" t="str">
        <f>VLOOKUP($D558,GICS!$A$2:$H$159,4,0)</f>
        <v xml:space="preserve">Professional Services </v>
      </c>
      <c r="H558" s="84">
        <f>VLOOKUP($D558,GICS!$A$2:$H$159,5,0)</f>
        <v>2020</v>
      </c>
      <c r="I558" s="84" t="str">
        <f>VLOOKUP($D558,GICS!$A$2:$H$159,6,0)</f>
        <v>Commercial &amp; Professional Services</v>
      </c>
      <c r="J558" s="84">
        <f>VLOOKUP($D558,GICS!$A$2:$H$159,7,0)</f>
        <v>20</v>
      </c>
      <c r="K558" s="84" t="str">
        <f>VLOOKUP($D558,GICS!$A$2:$H$159,8,0)</f>
        <v>Industrials</v>
      </c>
    </row>
    <row r="559" spans="1:11" x14ac:dyDescent="0.3">
      <c r="A559" s="84" t="s">
        <v>1580</v>
      </c>
      <c r="B559" s="85">
        <v>78.099999999999994</v>
      </c>
      <c r="C559" s="84" t="s">
        <v>1464</v>
      </c>
      <c r="D559" s="84">
        <v>20202010</v>
      </c>
      <c r="E559" s="84" t="str">
        <f>VLOOKUP($D559,GICS!$A$2:$H$159,2,0)</f>
        <v>Human Resource &amp; Employment Services</v>
      </c>
      <c r="F559" s="84">
        <f>VLOOKUP($D559,GICS!$A$2:$H$159,3,0)</f>
        <v>202020</v>
      </c>
      <c r="G559" s="84" t="str">
        <f>VLOOKUP($D559,GICS!$A$2:$H$159,4,0)</f>
        <v xml:space="preserve">Professional Services </v>
      </c>
      <c r="H559" s="84">
        <f>VLOOKUP($D559,GICS!$A$2:$H$159,5,0)</f>
        <v>2020</v>
      </c>
      <c r="I559" s="84" t="str">
        <f>VLOOKUP($D559,GICS!$A$2:$H$159,6,0)</f>
        <v>Commercial &amp; Professional Services</v>
      </c>
      <c r="J559" s="84">
        <f>VLOOKUP($D559,GICS!$A$2:$H$159,7,0)</f>
        <v>20</v>
      </c>
      <c r="K559" s="84" t="str">
        <f>VLOOKUP($D559,GICS!$A$2:$H$159,8,0)</f>
        <v>Industrials</v>
      </c>
    </row>
    <row r="560" spans="1:11" x14ac:dyDescent="0.3">
      <c r="A560" s="84" t="s">
        <v>1580</v>
      </c>
      <c r="B560" s="85">
        <v>78.2</v>
      </c>
      <c r="C560" s="84" t="s">
        <v>1466</v>
      </c>
      <c r="D560" s="84">
        <v>20202010</v>
      </c>
      <c r="E560" s="84" t="str">
        <f>VLOOKUP($D560,GICS!$A$2:$H$159,2,0)</f>
        <v>Human Resource &amp; Employment Services</v>
      </c>
      <c r="F560" s="84">
        <f>VLOOKUP($D560,GICS!$A$2:$H$159,3,0)</f>
        <v>202020</v>
      </c>
      <c r="G560" s="84" t="str">
        <f>VLOOKUP($D560,GICS!$A$2:$H$159,4,0)</f>
        <v xml:space="preserve">Professional Services </v>
      </c>
      <c r="H560" s="84">
        <f>VLOOKUP($D560,GICS!$A$2:$H$159,5,0)</f>
        <v>2020</v>
      </c>
      <c r="I560" s="84" t="str">
        <f>VLOOKUP($D560,GICS!$A$2:$H$159,6,0)</f>
        <v>Commercial &amp; Professional Services</v>
      </c>
      <c r="J560" s="84">
        <f>VLOOKUP($D560,GICS!$A$2:$H$159,7,0)</f>
        <v>20</v>
      </c>
      <c r="K560" s="84" t="str">
        <f>VLOOKUP($D560,GICS!$A$2:$H$159,8,0)</f>
        <v>Industrials</v>
      </c>
    </row>
    <row r="561" spans="1:11" x14ac:dyDescent="0.3">
      <c r="A561" s="84" t="s">
        <v>1580</v>
      </c>
      <c r="B561" s="85">
        <v>78.3</v>
      </c>
      <c r="C561" s="84" t="s">
        <v>1467</v>
      </c>
      <c r="D561" s="84">
        <v>20202010</v>
      </c>
      <c r="E561" s="84" t="str">
        <f>VLOOKUP($D561,GICS!$A$2:$H$159,2,0)</f>
        <v>Human Resource &amp; Employment Services</v>
      </c>
      <c r="F561" s="84">
        <f>VLOOKUP($D561,GICS!$A$2:$H$159,3,0)</f>
        <v>202020</v>
      </c>
      <c r="G561" s="84" t="str">
        <f>VLOOKUP($D561,GICS!$A$2:$H$159,4,0)</f>
        <v xml:space="preserve">Professional Services </v>
      </c>
      <c r="H561" s="84">
        <f>VLOOKUP($D561,GICS!$A$2:$H$159,5,0)</f>
        <v>2020</v>
      </c>
      <c r="I561" s="84" t="str">
        <f>VLOOKUP($D561,GICS!$A$2:$H$159,6,0)</f>
        <v>Commercial &amp; Professional Services</v>
      </c>
      <c r="J561" s="84">
        <f>VLOOKUP($D561,GICS!$A$2:$H$159,7,0)</f>
        <v>20</v>
      </c>
      <c r="K561" s="84" t="str">
        <f>VLOOKUP($D561,GICS!$A$2:$H$159,8,0)</f>
        <v>Industrials</v>
      </c>
    </row>
    <row r="562" spans="1:11" x14ac:dyDescent="0.3">
      <c r="A562" s="84" t="s">
        <v>1580</v>
      </c>
      <c r="B562" s="85">
        <v>79.11</v>
      </c>
      <c r="C562" s="84" t="s">
        <v>1468</v>
      </c>
      <c r="D562" s="84">
        <v>25301020</v>
      </c>
      <c r="E562" s="84" t="str">
        <f>VLOOKUP($D562,GICS!$A$2:$H$159,2,0)</f>
        <v xml:space="preserve">Hotels, Resorts &amp; Cruise Lines </v>
      </c>
      <c r="F562" s="84">
        <f>VLOOKUP($D562,GICS!$A$2:$H$159,3,0)</f>
        <v>253010</v>
      </c>
      <c r="G562" s="84" t="str">
        <f>VLOOKUP($D562,GICS!$A$2:$H$159,4,0)</f>
        <v xml:space="preserve">Hotels, Restaurants &amp; Leisure </v>
      </c>
      <c r="H562" s="84">
        <f>VLOOKUP($D562,GICS!$A$2:$H$159,5,0)</f>
        <v>2530</v>
      </c>
      <c r="I562" s="84" t="str">
        <f>VLOOKUP($D562,GICS!$A$2:$H$159,6,0)</f>
        <v>Consumer Services</v>
      </c>
      <c r="J562" s="84">
        <f>VLOOKUP($D562,GICS!$A$2:$H$159,7,0)</f>
        <v>25</v>
      </c>
      <c r="K562" s="84" t="str">
        <f>VLOOKUP($D562,GICS!$A$2:$H$159,8,0)</f>
        <v>Consumer Discretionary</v>
      </c>
    </row>
    <row r="563" spans="1:11" x14ac:dyDescent="0.3">
      <c r="A563" s="84" t="s">
        <v>1580</v>
      </c>
      <c r="B563" s="85">
        <v>79.12</v>
      </c>
      <c r="C563" s="84" t="s">
        <v>1469</v>
      </c>
      <c r="D563" s="84">
        <v>25301020</v>
      </c>
      <c r="E563" s="84" t="str">
        <f>VLOOKUP($D563,GICS!$A$2:$H$159,2,0)</f>
        <v xml:space="preserve">Hotels, Resorts &amp; Cruise Lines </v>
      </c>
      <c r="F563" s="84">
        <f>VLOOKUP($D563,GICS!$A$2:$H$159,3,0)</f>
        <v>253010</v>
      </c>
      <c r="G563" s="84" t="str">
        <f>VLOOKUP($D563,GICS!$A$2:$H$159,4,0)</f>
        <v xml:space="preserve">Hotels, Restaurants &amp; Leisure </v>
      </c>
      <c r="H563" s="84">
        <f>VLOOKUP($D563,GICS!$A$2:$H$159,5,0)</f>
        <v>2530</v>
      </c>
      <c r="I563" s="84" t="str">
        <f>VLOOKUP($D563,GICS!$A$2:$H$159,6,0)</f>
        <v>Consumer Services</v>
      </c>
      <c r="J563" s="84">
        <f>VLOOKUP($D563,GICS!$A$2:$H$159,7,0)</f>
        <v>25</v>
      </c>
      <c r="K563" s="84" t="str">
        <f>VLOOKUP($D563,GICS!$A$2:$H$159,8,0)</f>
        <v>Consumer Discretionary</v>
      </c>
    </row>
    <row r="564" spans="1:11" x14ac:dyDescent="0.3">
      <c r="A564" s="84" t="s">
        <v>1580</v>
      </c>
      <c r="B564" s="85">
        <v>79.900000000000006</v>
      </c>
      <c r="C564" s="84" t="s">
        <v>1470</v>
      </c>
      <c r="D564" s="84">
        <v>25301020</v>
      </c>
      <c r="E564" s="84" t="str">
        <f>VLOOKUP($D564,GICS!$A$2:$H$159,2,0)</f>
        <v xml:space="preserve">Hotels, Resorts &amp; Cruise Lines </v>
      </c>
      <c r="F564" s="84">
        <f>VLOOKUP($D564,GICS!$A$2:$H$159,3,0)</f>
        <v>253010</v>
      </c>
      <c r="G564" s="84" t="str">
        <f>VLOOKUP($D564,GICS!$A$2:$H$159,4,0)</f>
        <v xml:space="preserve">Hotels, Restaurants &amp; Leisure </v>
      </c>
      <c r="H564" s="84">
        <f>VLOOKUP($D564,GICS!$A$2:$H$159,5,0)</f>
        <v>2530</v>
      </c>
      <c r="I564" s="84" t="str">
        <f>VLOOKUP($D564,GICS!$A$2:$H$159,6,0)</f>
        <v>Consumer Services</v>
      </c>
      <c r="J564" s="84">
        <f>VLOOKUP($D564,GICS!$A$2:$H$159,7,0)</f>
        <v>25</v>
      </c>
      <c r="K564" s="84" t="str">
        <f>VLOOKUP($D564,GICS!$A$2:$H$159,8,0)</f>
        <v>Consumer Discretionary</v>
      </c>
    </row>
    <row r="565" spans="1:11" x14ac:dyDescent="0.3">
      <c r="A565" s="84" t="s">
        <v>1580</v>
      </c>
      <c r="B565" s="85">
        <v>80.099999999999994</v>
      </c>
      <c r="C565" s="84" t="s">
        <v>1471</v>
      </c>
      <c r="D565" s="84">
        <v>20201080</v>
      </c>
      <c r="E565" s="84" t="str">
        <f>VLOOKUP($D565,GICS!$A$2:$H$159,2,0)</f>
        <v xml:space="preserve">Security &amp; Alarm Services </v>
      </c>
      <c r="F565" s="84">
        <f>VLOOKUP($D565,GICS!$A$2:$H$159,3,0)</f>
        <v>202010</v>
      </c>
      <c r="G565" s="84" t="str">
        <f>VLOOKUP($D565,GICS!$A$2:$H$159,4,0)</f>
        <v xml:space="preserve">Commercial Services &amp; Supplies </v>
      </c>
      <c r="H565" s="84">
        <f>VLOOKUP($D565,GICS!$A$2:$H$159,5,0)</f>
        <v>2020</v>
      </c>
      <c r="I565" s="84" t="str">
        <f>VLOOKUP($D565,GICS!$A$2:$H$159,6,0)</f>
        <v>Commercial &amp; Professional Services</v>
      </c>
      <c r="J565" s="84">
        <f>VLOOKUP($D565,GICS!$A$2:$H$159,7,0)</f>
        <v>20</v>
      </c>
      <c r="K565" s="84" t="str">
        <f>VLOOKUP($D565,GICS!$A$2:$H$159,8,0)</f>
        <v>Industrials</v>
      </c>
    </row>
    <row r="566" spans="1:11" x14ac:dyDescent="0.3">
      <c r="A566" s="84" t="s">
        <v>1580</v>
      </c>
      <c r="B566" s="85">
        <v>80.2</v>
      </c>
      <c r="C566" s="84" t="s">
        <v>1472</v>
      </c>
      <c r="D566" s="84">
        <v>20201080</v>
      </c>
      <c r="E566" s="84" t="str">
        <f>VLOOKUP($D566,GICS!$A$2:$H$159,2,0)</f>
        <v xml:space="preserve">Security &amp; Alarm Services </v>
      </c>
      <c r="F566" s="84">
        <f>VLOOKUP($D566,GICS!$A$2:$H$159,3,0)</f>
        <v>202010</v>
      </c>
      <c r="G566" s="84" t="str">
        <f>VLOOKUP($D566,GICS!$A$2:$H$159,4,0)</f>
        <v xml:space="preserve">Commercial Services &amp; Supplies </v>
      </c>
      <c r="H566" s="84">
        <f>VLOOKUP($D566,GICS!$A$2:$H$159,5,0)</f>
        <v>2020</v>
      </c>
      <c r="I566" s="84" t="str">
        <f>VLOOKUP($D566,GICS!$A$2:$H$159,6,0)</f>
        <v>Commercial &amp; Professional Services</v>
      </c>
      <c r="J566" s="84">
        <f>VLOOKUP($D566,GICS!$A$2:$H$159,7,0)</f>
        <v>20</v>
      </c>
      <c r="K566" s="84" t="str">
        <f>VLOOKUP($D566,GICS!$A$2:$H$159,8,0)</f>
        <v>Industrials</v>
      </c>
    </row>
    <row r="567" spans="1:11" x14ac:dyDescent="0.3">
      <c r="A567" s="84" t="s">
        <v>1580</v>
      </c>
      <c r="B567" s="85">
        <v>80.3</v>
      </c>
      <c r="C567" s="84" t="s">
        <v>1473</v>
      </c>
      <c r="D567" s="84">
        <v>20201080</v>
      </c>
      <c r="E567" s="84" t="str">
        <f>VLOOKUP($D567,GICS!$A$2:$H$159,2,0)</f>
        <v xml:space="preserve">Security &amp; Alarm Services </v>
      </c>
      <c r="F567" s="84">
        <f>VLOOKUP($D567,GICS!$A$2:$H$159,3,0)</f>
        <v>202010</v>
      </c>
      <c r="G567" s="84" t="str">
        <f>VLOOKUP($D567,GICS!$A$2:$H$159,4,0)</f>
        <v xml:space="preserve">Commercial Services &amp; Supplies </v>
      </c>
      <c r="H567" s="84">
        <f>VLOOKUP($D567,GICS!$A$2:$H$159,5,0)</f>
        <v>2020</v>
      </c>
      <c r="I567" s="84" t="str">
        <f>VLOOKUP($D567,GICS!$A$2:$H$159,6,0)</f>
        <v>Commercial &amp; Professional Services</v>
      </c>
      <c r="J567" s="84">
        <f>VLOOKUP($D567,GICS!$A$2:$H$159,7,0)</f>
        <v>20</v>
      </c>
      <c r="K567" s="84" t="str">
        <f>VLOOKUP($D567,GICS!$A$2:$H$159,8,0)</f>
        <v>Industrials</v>
      </c>
    </row>
    <row r="568" spans="1:11" x14ac:dyDescent="0.3">
      <c r="A568" s="84" t="s">
        <v>1580</v>
      </c>
      <c r="B568" s="85">
        <v>81.099999999999994</v>
      </c>
      <c r="C568" s="84" t="s">
        <v>1474</v>
      </c>
      <c r="D568" s="84">
        <v>20201050</v>
      </c>
      <c r="E568" s="84" t="str">
        <f>VLOOKUP($D568,GICS!$A$2:$H$159,2,0)</f>
        <v xml:space="preserve">Environmental &amp; Facilities Services </v>
      </c>
      <c r="F568" s="84">
        <f>VLOOKUP($D568,GICS!$A$2:$H$159,3,0)</f>
        <v>202010</v>
      </c>
      <c r="G568" s="84" t="str">
        <f>VLOOKUP($D568,GICS!$A$2:$H$159,4,0)</f>
        <v xml:space="preserve">Commercial Services &amp; Supplies </v>
      </c>
      <c r="H568" s="84">
        <f>VLOOKUP($D568,GICS!$A$2:$H$159,5,0)</f>
        <v>2020</v>
      </c>
      <c r="I568" s="84" t="str">
        <f>VLOOKUP($D568,GICS!$A$2:$H$159,6,0)</f>
        <v>Commercial &amp; Professional Services</v>
      </c>
      <c r="J568" s="84">
        <f>VLOOKUP($D568,GICS!$A$2:$H$159,7,0)</f>
        <v>20</v>
      </c>
      <c r="K568" s="84" t="str">
        <f>VLOOKUP($D568,GICS!$A$2:$H$159,8,0)</f>
        <v>Industrials</v>
      </c>
    </row>
    <row r="569" spans="1:11" x14ac:dyDescent="0.3">
      <c r="A569" s="84" t="s">
        <v>1580</v>
      </c>
      <c r="B569" s="85">
        <v>81.209999999999994</v>
      </c>
      <c r="C569" s="84" t="s">
        <v>1475</v>
      </c>
      <c r="D569" s="84">
        <v>20201050</v>
      </c>
      <c r="E569" s="84" t="str">
        <f>VLOOKUP($D569,GICS!$A$2:$H$159,2,0)</f>
        <v xml:space="preserve">Environmental &amp; Facilities Services </v>
      </c>
      <c r="F569" s="84">
        <f>VLOOKUP($D569,GICS!$A$2:$H$159,3,0)</f>
        <v>202010</v>
      </c>
      <c r="G569" s="84" t="str">
        <f>VLOOKUP($D569,GICS!$A$2:$H$159,4,0)</f>
        <v xml:space="preserve">Commercial Services &amp; Supplies </v>
      </c>
      <c r="H569" s="84">
        <f>VLOOKUP($D569,GICS!$A$2:$H$159,5,0)</f>
        <v>2020</v>
      </c>
      <c r="I569" s="84" t="str">
        <f>VLOOKUP($D569,GICS!$A$2:$H$159,6,0)</f>
        <v>Commercial &amp; Professional Services</v>
      </c>
      <c r="J569" s="84">
        <f>VLOOKUP($D569,GICS!$A$2:$H$159,7,0)</f>
        <v>20</v>
      </c>
      <c r="K569" s="84" t="str">
        <f>VLOOKUP($D569,GICS!$A$2:$H$159,8,0)</f>
        <v>Industrials</v>
      </c>
    </row>
    <row r="570" spans="1:11" x14ac:dyDescent="0.3">
      <c r="A570" s="84" t="s">
        <v>1580</v>
      </c>
      <c r="B570" s="85">
        <v>81.22</v>
      </c>
      <c r="C570" s="84" t="s">
        <v>1476</v>
      </c>
      <c r="D570" s="84">
        <v>20201070</v>
      </c>
      <c r="E570" s="84" t="str">
        <f>VLOOKUP($D570,GICS!$A$2:$H$159,2,0)</f>
        <v xml:space="preserve">Diversified Support Services </v>
      </c>
      <c r="F570" s="84">
        <f>VLOOKUP($D570,GICS!$A$2:$H$159,3,0)</f>
        <v>202010</v>
      </c>
      <c r="G570" s="84" t="str">
        <f>VLOOKUP($D570,GICS!$A$2:$H$159,4,0)</f>
        <v xml:space="preserve">Commercial Services &amp; Supplies </v>
      </c>
      <c r="H570" s="84">
        <f>VLOOKUP($D570,GICS!$A$2:$H$159,5,0)</f>
        <v>2020</v>
      </c>
      <c r="I570" s="84" t="str">
        <f>VLOOKUP($D570,GICS!$A$2:$H$159,6,0)</f>
        <v>Commercial &amp; Professional Services</v>
      </c>
      <c r="J570" s="84">
        <f>VLOOKUP($D570,GICS!$A$2:$H$159,7,0)</f>
        <v>20</v>
      </c>
      <c r="K570" s="84" t="str">
        <f>VLOOKUP($D570,GICS!$A$2:$H$159,8,0)</f>
        <v>Industrials</v>
      </c>
    </row>
    <row r="571" spans="1:11" x14ac:dyDescent="0.3">
      <c r="A571" s="84" t="s">
        <v>1580</v>
      </c>
      <c r="B571" s="85">
        <v>81.290000000000006</v>
      </c>
      <c r="C571" s="84" t="s">
        <v>1477</v>
      </c>
      <c r="D571" s="84">
        <v>20201050</v>
      </c>
      <c r="E571" s="84" t="str">
        <f>VLOOKUP($D571,GICS!$A$2:$H$159,2,0)</f>
        <v xml:space="preserve">Environmental &amp; Facilities Services </v>
      </c>
      <c r="F571" s="84">
        <f>VLOOKUP($D571,GICS!$A$2:$H$159,3,0)</f>
        <v>202010</v>
      </c>
      <c r="G571" s="84" t="str">
        <f>VLOOKUP($D571,GICS!$A$2:$H$159,4,0)</f>
        <v xml:space="preserve">Commercial Services &amp; Supplies </v>
      </c>
      <c r="H571" s="84">
        <f>VLOOKUP($D571,GICS!$A$2:$H$159,5,0)</f>
        <v>2020</v>
      </c>
      <c r="I571" s="84" t="str">
        <f>VLOOKUP($D571,GICS!$A$2:$H$159,6,0)</f>
        <v>Commercial &amp; Professional Services</v>
      </c>
      <c r="J571" s="84">
        <f>VLOOKUP($D571,GICS!$A$2:$H$159,7,0)</f>
        <v>20</v>
      </c>
      <c r="K571" s="84" t="str">
        <f>VLOOKUP($D571,GICS!$A$2:$H$159,8,0)</f>
        <v>Industrials</v>
      </c>
    </row>
    <row r="572" spans="1:11" x14ac:dyDescent="0.3">
      <c r="A572" s="84" t="s">
        <v>1580</v>
      </c>
      <c r="B572" s="85">
        <v>81.3</v>
      </c>
      <c r="C572" s="84" t="s">
        <v>1478</v>
      </c>
      <c r="D572" s="84">
        <v>20201050</v>
      </c>
      <c r="E572" s="84" t="str">
        <f>VLOOKUP($D572,GICS!$A$2:$H$159,2,0)</f>
        <v xml:space="preserve">Environmental &amp; Facilities Services </v>
      </c>
      <c r="F572" s="84">
        <f>VLOOKUP($D572,GICS!$A$2:$H$159,3,0)</f>
        <v>202010</v>
      </c>
      <c r="G572" s="84" t="str">
        <f>VLOOKUP($D572,GICS!$A$2:$H$159,4,0)</f>
        <v xml:space="preserve">Commercial Services &amp; Supplies </v>
      </c>
      <c r="H572" s="84">
        <f>VLOOKUP($D572,GICS!$A$2:$H$159,5,0)</f>
        <v>2020</v>
      </c>
      <c r="I572" s="84" t="str">
        <f>VLOOKUP($D572,GICS!$A$2:$H$159,6,0)</f>
        <v>Commercial &amp; Professional Services</v>
      </c>
      <c r="J572" s="84">
        <f>VLOOKUP($D572,GICS!$A$2:$H$159,7,0)</f>
        <v>20</v>
      </c>
      <c r="K572" s="84" t="str">
        <f>VLOOKUP($D572,GICS!$A$2:$H$159,8,0)</f>
        <v>Industrials</v>
      </c>
    </row>
    <row r="573" spans="1:11" x14ac:dyDescent="0.3">
      <c r="A573" s="84" t="s">
        <v>1580</v>
      </c>
      <c r="B573" s="85">
        <v>82.11</v>
      </c>
      <c r="C573" s="84" t="s">
        <v>1479</v>
      </c>
      <c r="D573" s="84">
        <v>20201060</v>
      </c>
      <c r="E573" s="84" t="str">
        <f>VLOOKUP($D573,GICS!$A$2:$H$159,2,0)</f>
        <v xml:space="preserve">Office Services &amp; Supplies </v>
      </c>
      <c r="F573" s="84">
        <f>VLOOKUP($D573,GICS!$A$2:$H$159,3,0)</f>
        <v>202010</v>
      </c>
      <c r="G573" s="84" t="str">
        <f>VLOOKUP($D573,GICS!$A$2:$H$159,4,0)</f>
        <v xml:space="preserve">Commercial Services &amp; Supplies </v>
      </c>
      <c r="H573" s="84">
        <f>VLOOKUP($D573,GICS!$A$2:$H$159,5,0)</f>
        <v>2020</v>
      </c>
      <c r="I573" s="84" t="str">
        <f>VLOOKUP($D573,GICS!$A$2:$H$159,6,0)</f>
        <v>Commercial &amp; Professional Services</v>
      </c>
      <c r="J573" s="84">
        <f>VLOOKUP($D573,GICS!$A$2:$H$159,7,0)</f>
        <v>20</v>
      </c>
      <c r="K573" s="84" t="str">
        <f>VLOOKUP($D573,GICS!$A$2:$H$159,8,0)</f>
        <v>Industrials</v>
      </c>
    </row>
    <row r="574" spans="1:11" x14ac:dyDescent="0.3">
      <c r="A574" s="84" t="s">
        <v>1580</v>
      </c>
      <c r="B574" s="85">
        <v>82.19</v>
      </c>
      <c r="C574" s="84" t="s">
        <v>1480</v>
      </c>
      <c r="D574" s="84">
        <v>20201060</v>
      </c>
      <c r="E574" s="84" t="str">
        <f>VLOOKUP($D574,GICS!$A$2:$H$159,2,0)</f>
        <v xml:space="preserve">Office Services &amp; Supplies </v>
      </c>
      <c r="F574" s="84">
        <f>VLOOKUP($D574,GICS!$A$2:$H$159,3,0)</f>
        <v>202010</v>
      </c>
      <c r="G574" s="84" t="str">
        <f>VLOOKUP($D574,GICS!$A$2:$H$159,4,0)</f>
        <v xml:space="preserve">Commercial Services &amp; Supplies </v>
      </c>
      <c r="H574" s="84">
        <f>VLOOKUP($D574,GICS!$A$2:$H$159,5,0)</f>
        <v>2020</v>
      </c>
      <c r="I574" s="84" t="str">
        <f>VLOOKUP($D574,GICS!$A$2:$H$159,6,0)</f>
        <v>Commercial &amp; Professional Services</v>
      </c>
      <c r="J574" s="84">
        <f>VLOOKUP($D574,GICS!$A$2:$H$159,7,0)</f>
        <v>20</v>
      </c>
      <c r="K574" s="84" t="str">
        <f>VLOOKUP($D574,GICS!$A$2:$H$159,8,0)</f>
        <v>Industrials</v>
      </c>
    </row>
    <row r="575" spans="1:11" x14ac:dyDescent="0.3">
      <c r="A575" s="84" t="s">
        <v>1580</v>
      </c>
      <c r="B575" s="85">
        <v>82.2</v>
      </c>
      <c r="C575" s="84" t="s">
        <v>1481</v>
      </c>
      <c r="D575" s="84">
        <v>20201060</v>
      </c>
      <c r="E575" s="84" t="str">
        <f>VLOOKUP($D575,GICS!$A$2:$H$159,2,0)</f>
        <v xml:space="preserve">Office Services &amp; Supplies </v>
      </c>
      <c r="F575" s="84">
        <f>VLOOKUP($D575,GICS!$A$2:$H$159,3,0)</f>
        <v>202010</v>
      </c>
      <c r="G575" s="84" t="str">
        <f>VLOOKUP($D575,GICS!$A$2:$H$159,4,0)</f>
        <v xml:space="preserve">Commercial Services &amp; Supplies </v>
      </c>
      <c r="H575" s="84">
        <f>VLOOKUP($D575,GICS!$A$2:$H$159,5,0)</f>
        <v>2020</v>
      </c>
      <c r="I575" s="84" t="str">
        <f>VLOOKUP($D575,GICS!$A$2:$H$159,6,0)</f>
        <v>Commercial &amp; Professional Services</v>
      </c>
      <c r="J575" s="84">
        <f>VLOOKUP($D575,GICS!$A$2:$H$159,7,0)</f>
        <v>20</v>
      </c>
      <c r="K575" s="84" t="str">
        <f>VLOOKUP($D575,GICS!$A$2:$H$159,8,0)</f>
        <v>Industrials</v>
      </c>
    </row>
    <row r="576" spans="1:11" x14ac:dyDescent="0.3">
      <c r="A576" s="84" t="s">
        <v>1580</v>
      </c>
      <c r="B576" s="85">
        <v>82.3</v>
      </c>
      <c r="C576" s="84" t="s">
        <v>1482</v>
      </c>
      <c r="D576" s="84">
        <v>50201010</v>
      </c>
      <c r="E576" s="84" t="str">
        <f>VLOOKUP($D576,GICS!$A$2:$H$159,2,0)</f>
        <v>Advertising</v>
      </c>
      <c r="F576" s="84">
        <f>VLOOKUP($D576,GICS!$A$2:$H$159,3,0)</f>
        <v>502010</v>
      </c>
      <c r="G576" s="84" t="str">
        <f>VLOOKUP($D576,GICS!$A$2:$H$159,4,0)</f>
        <v xml:space="preserve">Media </v>
      </c>
      <c r="H576" s="84">
        <f>VLOOKUP($D576,GICS!$A$2:$H$159,5,0)</f>
        <v>5020</v>
      </c>
      <c r="I576" s="84" t="str">
        <f>VLOOKUP($D576,GICS!$A$2:$H$159,6,0)</f>
        <v>Media &amp; Entertainment</v>
      </c>
      <c r="J576" s="84">
        <f>VLOOKUP($D576,GICS!$A$2:$H$159,7,0)</f>
        <v>50</v>
      </c>
      <c r="K576" s="84" t="str">
        <f>VLOOKUP($D576,GICS!$A$2:$H$159,8,0)</f>
        <v>Communication Services</v>
      </c>
    </row>
    <row r="577" spans="1:12" x14ac:dyDescent="0.3">
      <c r="A577" s="84" t="s">
        <v>1580</v>
      </c>
      <c r="B577" s="85">
        <v>82.91</v>
      </c>
      <c r="C577" s="84" t="s">
        <v>1483</v>
      </c>
      <c r="D577" s="84">
        <v>20201070</v>
      </c>
      <c r="E577" s="84" t="str">
        <f>VLOOKUP($D577,GICS!$A$2:$H$159,2,0)</f>
        <v xml:space="preserve">Diversified Support Services </v>
      </c>
      <c r="F577" s="84">
        <f>VLOOKUP($D577,GICS!$A$2:$H$159,3,0)</f>
        <v>202010</v>
      </c>
      <c r="G577" s="84" t="str">
        <f>VLOOKUP($D577,GICS!$A$2:$H$159,4,0)</f>
        <v xml:space="preserve">Commercial Services &amp; Supplies </v>
      </c>
      <c r="H577" s="84">
        <f>VLOOKUP($D577,GICS!$A$2:$H$159,5,0)</f>
        <v>2020</v>
      </c>
      <c r="I577" s="84" t="str">
        <f>VLOOKUP($D577,GICS!$A$2:$H$159,6,0)</f>
        <v>Commercial &amp; Professional Services</v>
      </c>
      <c r="J577" s="84">
        <f>VLOOKUP($D577,GICS!$A$2:$H$159,7,0)</f>
        <v>20</v>
      </c>
      <c r="K577" s="84" t="str">
        <f>VLOOKUP($D577,GICS!$A$2:$H$159,8,0)</f>
        <v>Industrials</v>
      </c>
    </row>
    <row r="578" spans="1:12" x14ac:dyDescent="0.3">
      <c r="A578" s="84" t="s">
        <v>1580</v>
      </c>
      <c r="B578" s="85">
        <v>82.92</v>
      </c>
      <c r="C578" s="84" t="s">
        <v>1484</v>
      </c>
      <c r="D578" s="84">
        <v>20201070</v>
      </c>
      <c r="E578" s="84" t="str">
        <f>VLOOKUP($D578,GICS!$A$2:$H$159,2,0)</f>
        <v xml:space="preserve">Diversified Support Services </v>
      </c>
      <c r="F578" s="84">
        <f>VLOOKUP($D578,GICS!$A$2:$H$159,3,0)</f>
        <v>202010</v>
      </c>
      <c r="G578" s="84" t="str">
        <f>VLOOKUP($D578,GICS!$A$2:$H$159,4,0)</f>
        <v xml:space="preserve">Commercial Services &amp; Supplies </v>
      </c>
      <c r="H578" s="84">
        <f>VLOOKUP($D578,GICS!$A$2:$H$159,5,0)</f>
        <v>2020</v>
      </c>
      <c r="I578" s="84" t="str">
        <f>VLOOKUP($D578,GICS!$A$2:$H$159,6,0)</f>
        <v>Commercial &amp; Professional Services</v>
      </c>
      <c r="J578" s="84">
        <f>VLOOKUP($D578,GICS!$A$2:$H$159,7,0)</f>
        <v>20</v>
      </c>
      <c r="K578" s="84" t="str">
        <f>VLOOKUP($D578,GICS!$A$2:$H$159,8,0)</f>
        <v>Industrials</v>
      </c>
    </row>
    <row r="579" spans="1:12" x14ac:dyDescent="0.3">
      <c r="A579" s="84" t="s">
        <v>1580</v>
      </c>
      <c r="B579" s="85">
        <v>82.99</v>
      </c>
      <c r="C579" s="84" t="s">
        <v>1485</v>
      </c>
      <c r="D579" s="84">
        <v>20201070</v>
      </c>
      <c r="E579" s="84" t="str">
        <f>VLOOKUP($D579,GICS!$A$2:$H$159,2,0)</f>
        <v xml:space="preserve">Diversified Support Services </v>
      </c>
      <c r="F579" s="84">
        <f>VLOOKUP($D579,GICS!$A$2:$H$159,3,0)</f>
        <v>202010</v>
      </c>
      <c r="G579" s="84" t="str">
        <f>VLOOKUP($D579,GICS!$A$2:$H$159,4,0)</f>
        <v xml:space="preserve">Commercial Services &amp; Supplies </v>
      </c>
      <c r="H579" s="84">
        <f>VLOOKUP($D579,GICS!$A$2:$H$159,5,0)</f>
        <v>2020</v>
      </c>
      <c r="I579" s="84" t="str">
        <f>VLOOKUP($D579,GICS!$A$2:$H$159,6,0)</f>
        <v>Commercial &amp; Professional Services</v>
      </c>
      <c r="J579" s="84">
        <f>VLOOKUP($D579,GICS!$A$2:$H$159,7,0)</f>
        <v>20</v>
      </c>
      <c r="K579" s="84" t="str">
        <f>VLOOKUP($D579,GICS!$A$2:$H$159,8,0)</f>
        <v>Industrials</v>
      </c>
    </row>
    <row r="580" spans="1:12" x14ac:dyDescent="0.3">
      <c r="A580" s="84" t="s">
        <v>1581</v>
      </c>
      <c r="B580" s="85">
        <v>84.11</v>
      </c>
      <c r="C580" s="84" t="s">
        <v>1486</v>
      </c>
      <c r="D580" s="84">
        <v>20201070</v>
      </c>
      <c r="E580" s="84" t="str">
        <f>VLOOKUP($D580,GICS!$A$2:$H$159,2,0)</f>
        <v xml:space="preserve">Diversified Support Services </v>
      </c>
      <c r="F580" s="84">
        <f>VLOOKUP($D580,GICS!$A$2:$H$159,3,0)</f>
        <v>202010</v>
      </c>
      <c r="G580" s="84" t="str">
        <f>VLOOKUP($D580,GICS!$A$2:$H$159,4,0)</f>
        <v xml:space="preserve">Commercial Services &amp; Supplies </v>
      </c>
      <c r="H580" s="84">
        <f>VLOOKUP($D580,GICS!$A$2:$H$159,5,0)</f>
        <v>2020</v>
      </c>
      <c r="I580" s="84" t="str">
        <f>VLOOKUP($D580,GICS!$A$2:$H$159,6,0)</f>
        <v>Commercial &amp; Professional Services</v>
      </c>
      <c r="J580" s="84">
        <f>VLOOKUP($D580,GICS!$A$2:$H$159,7,0)</f>
        <v>20</v>
      </c>
      <c r="K580" s="84" t="str">
        <f>VLOOKUP($D580,GICS!$A$2:$H$159,8,0)</f>
        <v>Industrials</v>
      </c>
    </row>
    <row r="581" spans="1:12" x14ac:dyDescent="0.3">
      <c r="A581" s="84" t="s">
        <v>1581</v>
      </c>
      <c r="B581" s="85">
        <v>84.12</v>
      </c>
      <c r="C581" s="84" t="s">
        <v>1487</v>
      </c>
      <c r="D581" s="84">
        <v>20201070</v>
      </c>
      <c r="E581" s="84" t="str">
        <f>VLOOKUP($D581,GICS!$A$2:$H$159,2,0)</f>
        <v xml:space="preserve">Diversified Support Services </v>
      </c>
      <c r="F581" s="84">
        <f>VLOOKUP($D581,GICS!$A$2:$H$159,3,0)</f>
        <v>202010</v>
      </c>
      <c r="G581" s="84" t="str">
        <f>VLOOKUP($D581,GICS!$A$2:$H$159,4,0)</f>
        <v xml:space="preserve">Commercial Services &amp; Supplies </v>
      </c>
      <c r="H581" s="84">
        <f>VLOOKUP($D581,GICS!$A$2:$H$159,5,0)</f>
        <v>2020</v>
      </c>
      <c r="I581" s="84" t="str">
        <f>VLOOKUP($D581,GICS!$A$2:$H$159,6,0)</f>
        <v>Commercial &amp; Professional Services</v>
      </c>
      <c r="J581" s="84">
        <f>VLOOKUP($D581,GICS!$A$2:$H$159,7,0)</f>
        <v>20</v>
      </c>
      <c r="K581" s="84" t="str">
        <f>VLOOKUP($D581,GICS!$A$2:$H$159,8,0)</f>
        <v>Industrials</v>
      </c>
    </row>
    <row r="582" spans="1:12" x14ac:dyDescent="0.3">
      <c r="A582" s="84" t="s">
        <v>1581</v>
      </c>
      <c r="B582" s="85">
        <v>84.13</v>
      </c>
      <c r="C582" s="84" t="s">
        <v>1488</v>
      </c>
      <c r="D582" s="84">
        <v>20201070</v>
      </c>
      <c r="E582" s="84" t="str">
        <f>VLOOKUP($D582,GICS!$A$2:$H$159,2,0)</f>
        <v xml:space="preserve">Diversified Support Services </v>
      </c>
      <c r="F582" s="84">
        <f>VLOOKUP($D582,GICS!$A$2:$H$159,3,0)</f>
        <v>202010</v>
      </c>
      <c r="G582" s="84" t="str">
        <f>VLOOKUP($D582,GICS!$A$2:$H$159,4,0)</f>
        <v xml:space="preserve">Commercial Services &amp; Supplies </v>
      </c>
      <c r="H582" s="84">
        <f>VLOOKUP($D582,GICS!$A$2:$H$159,5,0)</f>
        <v>2020</v>
      </c>
      <c r="I582" s="84" t="str">
        <f>VLOOKUP($D582,GICS!$A$2:$H$159,6,0)</f>
        <v>Commercial &amp; Professional Services</v>
      </c>
      <c r="J582" s="84">
        <f>VLOOKUP($D582,GICS!$A$2:$H$159,7,0)</f>
        <v>20</v>
      </c>
      <c r="K582" s="84" t="str">
        <f>VLOOKUP($D582,GICS!$A$2:$H$159,8,0)</f>
        <v>Industrials</v>
      </c>
    </row>
    <row r="583" spans="1:12" x14ac:dyDescent="0.3">
      <c r="A583" s="84" t="s">
        <v>1581</v>
      </c>
      <c r="B583" s="85">
        <v>84.21</v>
      </c>
      <c r="C583" s="84" t="s">
        <v>1489</v>
      </c>
      <c r="D583" s="84">
        <v>20201070</v>
      </c>
      <c r="E583" s="84" t="str">
        <f>VLOOKUP($D583,GICS!$A$2:$H$159,2,0)</f>
        <v xml:space="preserve">Diversified Support Services </v>
      </c>
      <c r="F583" s="84">
        <f>VLOOKUP($D583,GICS!$A$2:$H$159,3,0)</f>
        <v>202010</v>
      </c>
      <c r="G583" s="84" t="str">
        <f>VLOOKUP($D583,GICS!$A$2:$H$159,4,0)</f>
        <v xml:space="preserve">Commercial Services &amp; Supplies </v>
      </c>
      <c r="H583" s="84">
        <f>VLOOKUP($D583,GICS!$A$2:$H$159,5,0)</f>
        <v>2020</v>
      </c>
      <c r="I583" s="84" t="str">
        <f>VLOOKUP($D583,GICS!$A$2:$H$159,6,0)</f>
        <v>Commercial &amp; Professional Services</v>
      </c>
      <c r="J583" s="84">
        <f>VLOOKUP($D583,GICS!$A$2:$H$159,7,0)</f>
        <v>20</v>
      </c>
      <c r="K583" s="84" t="str">
        <f>VLOOKUP($D583,GICS!$A$2:$H$159,8,0)</f>
        <v>Industrials</v>
      </c>
    </row>
    <row r="584" spans="1:12" x14ac:dyDescent="0.3">
      <c r="A584" s="84" t="s">
        <v>1581</v>
      </c>
      <c r="B584" s="85">
        <v>84.22</v>
      </c>
      <c r="C584" s="84" t="s">
        <v>1490</v>
      </c>
      <c r="D584" s="84">
        <v>20101010</v>
      </c>
      <c r="E584" s="84" t="str">
        <f>VLOOKUP($D584,GICS!$A$2:$H$159,2,0)</f>
        <v xml:space="preserve">Aerospace &amp; Defense </v>
      </c>
      <c r="F584" s="84">
        <f>VLOOKUP($D584,GICS!$A$2:$H$159,3,0)</f>
        <v>201010</v>
      </c>
      <c r="G584" s="84" t="str">
        <f>VLOOKUP($D584,GICS!$A$2:$H$159,4,0)</f>
        <v xml:space="preserve">Aerospace &amp; Defense </v>
      </c>
      <c r="H584" s="84">
        <f>VLOOKUP($D584,GICS!$A$2:$H$159,5,0)</f>
        <v>2010</v>
      </c>
      <c r="I584" s="84" t="str">
        <f>VLOOKUP($D584,GICS!$A$2:$H$159,6,0)</f>
        <v>Capital goods</v>
      </c>
      <c r="J584" s="84">
        <f>VLOOKUP($D584,GICS!$A$2:$H$159,7,0)</f>
        <v>20</v>
      </c>
      <c r="K584" s="84" t="str">
        <f>VLOOKUP($D584,GICS!$A$2:$H$159,8,0)</f>
        <v>Industrials</v>
      </c>
      <c r="L584" s="86"/>
    </row>
    <row r="585" spans="1:12" x14ac:dyDescent="0.3">
      <c r="A585" s="84" t="s">
        <v>1581</v>
      </c>
      <c r="B585" s="85">
        <v>84.23</v>
      </c>
      <c r="C585" s="84" t="s">
        <v>1491</v>
      </c>
      <c r="D585" s="84">
        <v>20201070</v>
      </c>
      <c r="E585" s="84" t="str">
        <f>VLOOKUP($D585,GICS!$A$2:$H$159,2,0)</f>
        <v xml:space="preserve">Diversified Support Services </v>
      </c>
      <c r="F585" s="84">
        <f>VLOOKUP($D585,GICS!$A$2:$H$159,3,0)</f>
        <v>202010</v>
      </c>
      <c r="G585" s="84" t="str">
        <f>VLOOKUP($D585,GICS!$A$2:$H$159,4,0)</f>
        <v xml:space="preserve">Commercial Services &amp; Supplies </v>
      </c>
      <c r="H585" s="84">
        <f>VLOOKUP($D585,GICS!$A$2:$H$159,5,0)</f>
        <v>2020</v>
      </c>
      <c r="I585" s="84" t="str">
        <f>VLOOKUP($D585,GICS!$A$2:$H$159,6,0)</f>
        <v>Commercial &amp; Professional Services</v>
      </c>
      <c r="J585" s="84">
        <f>VLOOKUP($D585,GICS!$A$2:$H$159,7,0)</f>
        <v>20</v>
      </c>
      <c r="K585" s="84" t="str">
        <f>VLOOKUP($D585,GICS!$A$2:$H$159,8,0)</f>
        <v>Industrials</v>
      </c>
    </row>
    <row r="586" spans="1:12" x14ac:dyDescent="0.3">
      <c r="A586" s="84" t="s">
        <v>1581</v>
      </c>
      <c r="B586" s="85">
        <v>84.24</v>
      </c>
      <c r="C586" s="84" t="s">
        <v>1492</v>
      </c>
      <c r="D586" s="84">
        <v>20201070</v>
      </c>
      <c r="E586" s="84" t="str">
        <f>VLOOKUP($D586,GICS!$A$2:$H$159,2,0)</f>
        <v xml:space="preserve">Diversified Support Services </v>
      </c>
      <c r="F586" s="84">
        <f>VLOOKUP($D586,GICS!$A$2:$H$159,3,0)</f>
        <v>202010</v>
      </c>
      <c r="G586" s="84" t="str">
        <f>VLOOKUP($D586,GICS!$A$2:$H$159,4,0)</f>
        <v xml:space="preserve">Commercial Services &amp; Supplies </v>
      </c>
      <c r="H586" s="84">
        <f>VLOOKUP($D586,GICS!$A$2:$H$159,5,0)</f>
        <v>2020</v>
      </c>
      <c r="I586" s="84" t="str">
        <f>VLOOKUP($D586,GICS!$A$2:$H$159,6,0)</f>
        <v>Commercial &amp; Professional Services</v>
      </c>
      <c r="J586" s="84">
        <f>VLOOKUP($D586,GICS!$A$2:$H$159,7,0)</f>
        <v>20</v>
      </c>
      <c r="K586" s="84" t="str">
        <f>VLOOKUP($D586,GICS!$A$2:$H$159,8,0)</f>
        <v>Industrials</v>
      </c>
    </row>
    <row r="587" spans="1:12" x14ac:dyDescent="0.3">
      <c r="A587" s="84" t="s">
        <v>1581</v>
      </c>
      <c r="B587" s="85">
        <v>84.25</v>
      </c>
      <c r="C587" s="84" t="s">
        <v>1493</v>
      </c>
      <c r="D587" s="84">
        <v>20201070</v>
      </c>
      <c r="E587" s="84" t="str">
        <f>VLOOKUP($D587,GICS!$A$2:$H$159,2,0)</f>
        <v xml:space="preserve">Diversified Support Services </v>
      </c>
      <c r="F587" s="84">
        <f>VLOOKUP($D587,GICS!$A$2:$H$159,3,0)</f>
        <v>202010</v>
      </c>
      <c r="G587" s="84" t="str">
        <f>VLOOKUP($D587,GICS!$A$2:$H$159,4,0)</f>
        <v xml:space="preserve">Commercial Services &amp; Supplies </v>
      </c>
      <c r="H587" s="84">
        <f>VLOOKUP($D587,GICS!$A$2:$H$159,5,0)</f>
        <v>2020</v>
      </c>
      <c r="I587" s="84" t="str">
        <f>VLOOKUP($D587,GICS!$A$2:$H$159,6,0)</f>
        <v>Commercial &amp; Professional Services</v>
      </c>
      <c r="J587" s="84">
        <f>VLOOKUP($D587,GICS!$A$2:$H$159,7,0)</f>
        <v>20</v>
      </c>
      <c r="K587" s="84" t="str">
        <f>VLOOKUP($D587,GICS!$A$2:$H$159,8,0)</f>
        <v>Industrials</v>
      </c>
    </row>
    <row r="588" spans="1:12" x14ac:dyDescent="0.3">
      <c r="A588" s="84" t="s">
        <v>1581</v>
      </c>
      <c r="B588" s="85">
        <v>84.3</v>
      </c>
      <c r="C588" s="84" t="s">
        <v>1494</v>
      </c>
      <c r="D588" s="84">
        <v>25302020</v>
      </c>
      <c r="E588" s="84" t="str">
        <f>VLOOKUP($D588,GICS!$A$2:$H$159,2,0)</f>
        <v xml:space="preserve">Specialized Consumer Services </v>
      </c>
      <c r="F588" s="84">
        <f>VLOOKUP($D588,GICS!$A$2:$H$159,3,0)</f>
        <v>253020</v>
      </c>
      <c r="G588" s="84" t="str">
        <f>VLOOKUP($D588,GICS!$A$2:$H$159,4,0)</f>
        <v xml:space="preserve">Diversified Consumer Services </v>
      </c>
      <c r="H588" s="84">
        <f>VLOOKUP($D588,GICS!$A$2:$H$159,5,0)</f>
        <v>2530</v>
      </c>
      <c r="I588" s="84" t="str">
        <f>VLOOKUP($D588,GICS!$A$2:$H$159,6,0)</f>
        <v>Consumer Services</v>
      </c>
      <c r="J588" s="84">
        <f>VLOOKUP($D588,GICS!$A$2:$H$159,7,0)</f>
        <v>25</v>
      </c>
      <c r="K588" s="84" t="str">
        <f>VLOOKUP($D588,GICS!$A$2:$H$159,8,0)</f>
        <v>Consumer Discretionary</v>
      </c>
    </row>
    <row r="589" spans="1:12" x14ac:dyDescent="0.3">
      <c r="A589" s="84" t="s">
        <v>1582</v>
      </c>
      <c r="B589" s="85">
        <v>85.1</v>
      </c>
      <c r="C589" s="84" t="s">
        <v>1495</v>
      </c>
      <c r="D589" s="84">
        <v>25302010</v>
      </c>
      <c r="E589" s="84" t="str">
        <f>VLOOKUP($D589,GICS!$A$2:$H$159,2,0)</f>
        <v xml:space="preserve">Education Services </v>
      </c>
      <c r="F589" s="84">
        <f>VLOOKUP($D589,GICS!$A$2:$H$159,3,0)</f>
        <v>253020</v>
      </c>
      <c r="G589" s="84" t="str">
        <f>VLOOKUP($D589,GICS!$A$2:$H$159,4,0)</f>
        <v xml:space="preserve">Diversified Consumer Services </v>
      </c>
      <c r="H589" s="84">
        <f>VLOOKUP($D589,GICS!$A$2:$H$159,5,0)</f>
        <v>2530</v>
      </c>
      <c r="I589" s="84" t="str">
        <f>VLOOKUP($D589,GICS!$A$2:$H$159,6,0)</f>
        <v>Consumer Services</v>
      </c>
      <c r="J589" s="84">
        <f>VLOOKUP($D589,GICS!$A$2:$H$159,7,0)</f>
        <v>25</v>
      </c>
      <c r="K589" s="84" t="str">
        <f>VLOOKUP($D589,GICS!$A$2:$H$159,8,0)</f>
        <v>Consumer Discretionary</v>
      </c>
    </row>
    <row r="590" spans="1:12" x14ac:dyDescent="0.3">
      <c r="A590" s="84" t="s">
        <v>1582</v>
      </c>
      <c r="B590" s="85">
        <v>85.2</v>
      </c>
      <c r="C590" s="84" t="s">
        <v>1496</v>
      </c>
      <c r="D590" s="84">
        <v>25302010</v>
      </c>
      <c r="E590" s="84" t="str">
        <f>VLOOKUP($D590,GICS!$A$2:$H$159,2,0)</f>
        <v xml:space="preserve">Education Services </v>
      </c>
      <c r="F590" s="84">
        <f>VLOOKUP($D590,GICS!$A$2:$H$159,3,0)</f>
        <v>253020</v>
      </c>
      <c r="G590" s="84" t="str">
        <f>VLOOKUP($D590,GICS!$A$2:$H$159,4,0)</f>
        <v xml:space="preserve">Diversified Consumer Services </v>
      </c>
      <c r="H590" s="84">
        <f>VLOOKUP($D590,GICS!$A$2:$H$159,5,0)</f>
        <v>2530</v>
      </c>
      <c r="I590" s="84" t="str">
        <f>VLOOKUP($D590,GICS!$A$2:$H$159,6,0)</f>
        <v>Consumer Services</v>
      </c>
      <c r="J590" s="84">
        <f>VLOOKUP($D590,GICS!$A$2:$H$159,7,0)</f>
        <v>25</v>
      </c>
      <c r="K590" s="84" t="str">
        <f>VLOOKUP($D590,GICS!$A$2:$H$159,8,0)</f>
        <v>Consumer Discretionary</v>
      </c>
    </row>
    <row r="591" spans="1:12" x14ac:dyDescent="0.3">
      <c r="A591" s="84" t="s">
        <v>1582</v>
      </c>
      <c r="B591" s="85">
        <v>85.31</v>
      </c>
      <c r="C591" s="84" t="s">
        <v>1497</v>
      </c>
      <c r="D591" s="84">
        <v>25302010</v>
      </c>
      <c r="E591" s="84" t="str">
        <f>VLOOKUP($D591,GICS!$A$2:$H$159,2,0)</f>
        <v xml:space="preserve">Education Services </v>
      </c>
      <c r="F591" s="84">
        <f>VLOOKUP($D591,GICS!$A$2:$H$159,3,0)</f>
        <v>253020</v>
      </c>
      <c r="G591" s="84" t="str">
        <f>VLOOKUP($D591,GICS!$A$2:$H$159,4,0)</f>
        <v xml:space="preserve">Diversified Consumer Services </v>
      </c>
      <c r="H591" s="84">
        <f>VLOOKUP($D591,GICS!$A$2:$H$159,5,0)</f>
        <v>2530</v>
      </c>
      <c r="I591" s="84" t="str">
        <f>VLOOKUP($D591,GICS!$A$2:$H$159,6,0)</f>
        <v>Consumer Services</v>
      </c>
      <c r="J591" s="84">
        <f>VLOOKUP($D591,GICS!$A$2:$H$159,7,0)</f>
        <v>25</v>
      </c>
      <c r="K591" s="84" t="str">
        <f>VLOOKUP($D591,GICS!$A$2:$H$159,8,0)</f>
        <v>Consumer Discretionary</v>
      </c>
    </row>
    <row r="592" spans="1:12" x14ac:dyDescent="0.3">
      <c r="A592" s="84" t="s">
        <v>1582</v>
      </c>
      <c r="B592" s="85">
        <v>85.32</v>
      </c>
      <c r="C592" s="84" t="s">
        <v>1498</v>
      </c>
      <c r="D592" s="84">
        <v>25302010</v>
      </c>
      <c r="E592" s="84" t="str">
        <f>VLOOKUP($D592,GICS!$A$2:$H$159,2,0)</f>
        <v xml:space="preserve">Education Services </v>
      </c>
      <c r="F592" s="84">
        <f>VLOOKUP($D592,GICS!$A$2:$H$159,3,0)</f>
        <v>253020</v>
      </c>
      <c r="G592" s="84" t="str">
        <f>VLOOKUP($D592,GICS!$A$2:$H$159,4,0)</f>
        <v xml:space="preserve">Diversified Consumer Services </v>
      </c>
      <c r="H592" s="84">
        <f>VLOOKUP($D592,GICS!$A$2:$H$159,5,0)</f>
        <v>2530</v>
      </c>
      <c r="I592" s="84" t="str">
        <f>VLOOKUP($D592,GICS!$A$2:$H$159,6,0)</f>
        <v>Consumer Services</v>
      </c>
      <c r="J592" s="84">
        <f>VLOOKUP($D592,GICS!$A$2:$H$159,7,0)</f>
        <v>25</v>
      </c>
      <c r="K592" s="84" t="str">
        <f>VLOOKUP($D592,GICS!$A$2:$H$159,8,0)</f>
        <v>Consumer Discretionary</v>
      </c>
    </row>
    <row r="593" spans="1:11" x14ac:dyDescent="0.3">
      <c r="A593" s="84" t="s">
        <v>1582</v>
      </c>
      <c r="B593" s="85">
        <v>85.41</v>
      </c>
      <c r="C593" s="84" t="s">
        <v>1499</v>
      </c>
      <c r="D593" s="84">
        <v>25302010</v>
      </c>
      <c r="E593" s="84" t="str">
        <f>VLOOKUP($D593,GICS!$A$2:$H$159,2,0)</f>
        <v xml:space="preserve">Education Services </v>
      </c>
      <c r="F593" s="84">
        <f>VLOOKUP($D593,GICS!$A$2:$H$159,3,0)</f>
        <v>253020</v>
      </c>
      <c r="G593" s="84" t="str">
        <f>VLOOKUP($D593,GICS!$A$2:$H$159,4,0)</f>
        <v xml:space="preserve">Diversified Consumer Services </v>
      </c>
      <c r="H593" s="84">
        <f>VLOOKUP($D593,GICS!$A$2:$H$159,5,0)</f>
        <v>2530</v>
      </c>
      <c r="I593" s="84" t="str">
        <f>VLOOKUP($D593,GICS!$A$2:$H$159,6,0)</f>
        <v>Consumer Services</v>
      </c>
      <c r="J593" s="84">
        <f>VLOOKUP($D593,GICS!$A$2:$H$159,7,0)</f>
        <v>25</v>
      </c>
      <c r="K593" s="84" t="str">
        <f>VLOOKUP($D593,GICS!$A$2:$H$159,8,0)</f>
        <v>Consumer Discretionary</v>
      </c>
    </row>
    <row r="594" spans="1:11" x14ac:dyDescent="0.3">
      <c r="A594" s="84" t="s">
        <v>1582</v>
      </c>
      <c r="B594" s="85">
        <v>85.42</v>
      </c>
      <c r="C594" s="84" t="s">
        <v>1500</v>
      </c>
      <c r="D594" s="84">
        <v>25302010</v>
      </c>
      <c r="E594" s="84" t="str">
        <f>VLOOKUP($D594,GICS!$A$2:$H$159,2,0)</f>
        <v xml:space="preserve">Education Services </v>
      </c>
      <c r="F594" s="84">
        <f>VLOOKUP($D594,GICS!$A$2:$H$159,3,0)</f>
        <v>253020</v>
      </c>
      <c r="G594" s="84" t="str">
        <f>VLOOKUP($D594,GICS!$A$2:$H$159,4,0)</f>
        <v xml:space="preserve">Diversified Consumer Services </v>
      </c>
      <c r="H594" s="84">
        <f>VLOOKUP($D594,GICS!$A$2:$H$159,5,0)</f>
        <v>2530</v>
      </c>
      <c r="I594" s="84" t="str">
        <f>VLOOKUP($D594,GICS!$A$2:$H$159,6,0)</f>
        <v>Consumer Services</v>
      </c>
      <c r="J594" s="84">
        <f>VLOOKUP($D594,GICS!$A$2:$H$159,7,0)</f>
        <v>25</v>
      </c>
      <c r="K594" s="84" t="str">
        <f>VLOOKUP($D594,GICS!$A$2:$H$159,8,0)</f>
        <v>Consumer Discretionary</v>
      </c>
    </row>
    <row r="595" spans="1:11" x14ac:dyDescent="0.3">
      <c r="A595" s="84" t="s">
        <v>1582</v>
      </c>
      <c r="B595" s="85">
        <v>85.51</v>
      </c>
      <c r="C595" s="84" t="s">
        <v>1501</v>
      </c>
      <c r="D595" s="84">
        <v>25302010</v>
      </c>
      <c r="E595" s="84" t="str">
        <f>VLOOKUP($D595,GICS!$A$2:$H$159,2,0)</f>
        <v xml:space="preserve">Education Services </v>
      </c>
      <c r="F595" s="84">
        <f>VLOOKUP($D595,GICS!$A$2:$H$159,3,0)</f>
        <v>253020</v>
      </c>
      <c r="G595" s="84" t="str">
        <f>VLOOKUP($D595,GICS!$A$2:$H$159,4,0)</f>
        <v xml:space="preserve">Diversified Consumer Services </v>
      </c>
      <c r="H595" s="84">
        <f>VLOOKUP($D595,GICS!$A$2:$H$159,5,0)</f>
        <v>2530</v>
      </c>
      <c r="I595" s="84" t="str">
        <f>VLOOKUP($D595,GICS!$A$2:$H$159,6,0)</f>
        <v>Consumer Services</v>
      </c>
      <c r="J595" s="84">
        <f>VLOOKUP($D595,GICS!$A$2:$H$159,7,0)</f>
        <v>25</v>
      </c>
      <c r="K595" s="84" t="str">
        <f>VLOOKUP($D595,GICS!$A$2:$H$159,8,0)</f>
        <v>Consumer Discretionary</v>
      </c>
    </row>
    <row r="596" spans="1:11" x14ac:dyDescent="0.3">
      <c r="A596" s="84" t="s">
        <v>1582</v>
      </c>
      <c r="B596" s="85">
        <v>85.52</v>
      </c>
      <c r="C596" s="84" t="s">
        <v>1502</v>
      </c>
      <c r="D596" s="84">
        <v>25302010</v>
      </c>
      <c r="E596" s="84" t="str">
        <f>VLOOKUP($D596,GICS!$A$2:$H$159,2,0)</f>
        <v xml:space="preserve">Education Services </v>
      </c>
      <c r="F596" s="84">
        <f>VLOOKUP($D596,GICS!$A$2:$H$159,3,0)</f>
        <v>253020</v>
      </c>
      <c r="G596" s="84" t="str">
        <f>VLOOKUP($D596,GICS!$A$2:$H$159,4,0)</f>
        <v xml:space="preserve">Diversified Consumer Services </v>
      </c>
      <c r="H596" s="84">
        <f>VLOOKUP($D596,GICS!$A$2:$H$159,5,0)</f>
        <v>2530</v>
      </c>
      <c r="I596" s="84" t="str">
        <f>VLOOKUP($D596,GICS!$A$2:$H$159,6,0)</f>
        <v>Consumer Services</v>
      </c>
      <c r="J596" s="84">
        <f>VLOOKUP($D596,GICS!$A$2:$H$159,7,0)</f>
        <v>25</v>
      </c>
      <c r="K596" s="84" t="str">
        <f>VLOOKUP($D596,GICS!$A$2:$H$159,8,0)</f>
        <v>Consumer Discretionary</v>
      </c>
    </row>
    <row r="597" spans="1:11" x14ac:dyDescent="0.3">
      <c r="A597" s="84" t="s">
        <v>1582</v>
      </c>
      <c r="B597" s="85">
        <v>85.53</v>
      </c>
      <c r="C597" s="84" t="s">
        <v>1503</v>
      </c>
      <c r="D597" s="84">
        <v>25302010</v>
      </c>
      <c r="E597" s="84" t="str">
        <f>VLOOKUP($D597,GICS!$A$2:$H$159,2,0)</f>
        <v xml:space="preserve">Education Services </v>
      </c>
      <c r="F597" s="84">
        <f>VLOOKUP($D597,GICS!$A$2:$H$159,3,0)</f>
        <v>253020</v>
      </c>
      <c r="G597" s="84" t="str">
        <f>VLOOKUP($D597,GICS!$A$2:$H$159,4,0)</f>
        <v xml:space="preserve">Diversified Consumer Services </v>
      </c>
      <c r="H597" s="84">
        <f>VLOOKUP($D597,GICS!$A$2:$H$159,5,0)</f>
        <v>2530</v>
      </c>
      <c r="I597" s="84" t="str">
        <f>VLOOKUP($D597,GICS!$A$2:$H$159,6,0)</f>
        <v>Consumer Services</v>
      </c>
      <c r="J597" s="84">
        <f>VLOOKUP($D597,GICS!$A$2:$H$159,7,0)</f>
        <v>25</v>
      </c>
      <c r="K597" s="84" t="str">
        <f>VLOOKUP($D597,GICS!$A$2:$H$159,8,0)</f>
        <v>Consumer Discretionary</v>
      </c>
    </row>
    <row r="598" spans="1:11" x14ac:dyDescent="0.3">
      <c r="A598" s="84" t="s">
        <v>1582</v>
      </c>
      <c r="B598" s="85">
        <v>85.59</v>
      </c>
      <c r="C598" s="84" t="s">
        <v>1504</v>
      </c>
      <c r="D598" s="84">
        <v>25302010</v>
      </c>
      <c r="E598" s="84" t="str">
        <f>VLOOKUP($D598,GICS!$A$2:$H$159,2,0)</f>
        <v xml:space="preserve">Education Services </v>
      </c>
      <c r="F598" s="84">
        <f>VLOOKUP($D598,GICS!$A$2:$H$159,3,0)</f>
        <v>253020</v>
      </c>
      <c r="G598" s="84" t="str">
        <f>VLOOKUP($D598,GICS!$A$2:$H$159,4,0)</f>
        <v xml:space="preserve">Diversified Consumer Services </v>
      </c>
      <c r="H598" s="84">
        <f>VLOOKUP($D598,GICS!$A$2:$H$159,5,0)</f>
        <v>2530</v>
      </c>
      <c r="I598" s="84" t="str">
        <f>VLOOKUP($D598,GICS!$A$2:$H$159,6,0)</f>
        <v>Consumer Services</v>
      </c>
      <c r="J598" s="84">
        <f>VLOOKUP($D598,GICS!$A$2:$H$159,7,0)</f>
        <v>25</v>
      </c>
      <c r="K598" s="84" t="str">
        <f>VLOOKUP($D598,GICS!$A$2:$H$159,8,0)</f>
        <v>Consumer Discretionary</v>
      </c>
    </row>
    <row r="599" spans="1:11" x14ac:dyDescent="0.3">
      <c r="A599" s="84" t="s">
        <v>1582</v>
      </c>
      <c r="B599" s="85">
        <v>85.6</v>
      </c>
      <c r="C599" s="84" t="s">
        <v>1505</v>
      </c>
      <c r="D599" s="84">
        <v>25302010</v>
      </c>
      <c r="E599" s="84" t="str">
        <f>VLOOKUP($D599,GICS!$A$2:$H$159,2,0)</f>
        <v xml:space="preserve">Education Services </v>
      </c>
      <c r="F599" s="84">
        <f>VLOOKUP($D599,GICS!$A$2:$H$159,3,0)</f>
        <v>253020</v>
      </c>
      <c r="G599" s="84" t="str">
        <f>VLOOKUP($D599,GICS!$A$2:$H$159,4,0)</f>
        <v xml:space="preserve">Diversified Consumer Services </v>
      </c>
      <c r="H599" s="84">
        <f>VLOOKUP($D599,GICS!$A$2:$H$159,5,0)</f>
        <v>2530</v>
      </c>
      <c r="I599" s="84" t="str">
        <f>VLOOKUP($D599,GICS!$A$2:$H$159,6,0)</f>
        <v>Consumer Services</v>
      </c>
      <c r="J599" s="84">
        <f>VLOOKUP($D599,GICS!$A$2:$H$159,7,0)</f>
        <v>25</v>
      </c>
      <c r="K599" s="84" t="str">
        <f>VLOOKUP($D599,GICS!$A$2:$H$159,8,0)</f>
        <v>Consumer Discretionary</v>
      </c>
    </row>
    <row r="600" spans="1:11" x14ac:dyDescent="0.3">
      <c r="A600" s="84" t="s">
        <v>1582</v>
      </c>
      <c r="B600" s="85">
        <v>86.1</v>
      </c>
      <c r="C600" s="84" t="s">
        <v>1506</v>
      </c>
      <c r="D600" s="84">
        <v>35102020</v>
      </c>
      <c r="E600" s="84" t="str">
        <f>VLOOKUP($D600,GICS!$A$2:$H$159,2,0)</f>
        <v xml:space="preserve">Health Care Facilities </v>
      </c>
      <c r="F600" s="84">
        <f>VLOOKUP($D600,GICS!$A$2:$H$159,3,0)</f>
        <v>351020</v>
      </c>
      <c r="G600" s="84" t="str">
        <f>VLOOKUP($D600,GICS!$A$2:$H$159,4,0)</f>
        <v xml:space="preserve">Health Care Providers &amp; Services </v>
      </c>
      <c r="H600" s="84">
        <f>VLOOKUP($D600,GICS!$A$2:$H$159,5,0)</f>
        <v>3510</v>
      </c>
      <c r="I600" s="84" t="str">
        <f>VLOOKUP($D600,GICS!$A$2:$H$159,6,0)</f>
        <v>Health Care Equipment &amp; Services</v>
      </c>
      <c r="J600" s="84">
        <f>VLOOKUP($D600,GICS!$A$2:$H$159,7,0)</f>
        <v>35</v>
      </c>
      <c r="K600" s="84" t="str">
        <f>VLOOKUP($D600,GICS!$A$2:$H$159,8,0)</f>
        <v>Health Care</v>
      </c>
    </row>
    <row r="601" spans="1:11" x14ac:dyDescent="0.3">
      <c r="A601" s="84" t="s">
        <v>1582</v>
      </c>
      <c r="B601" s="85">
        <v>86.21</v>
      </c>
      <c r="C601" s="84" t="s">
        <v>1507</v>
      </c>
      <c r="D601" s="84">
        <v>35102015</v>
      </c>
      <c r="E601" s="84" t="str">
        <f>VLOOKUP($D601,GICS!$A$2:$H$159,2,0)</f>
        <v xml:space="preserve">Health Care Services </v>
      </c>
      <c r="F601" s="84">
        <f>VLOOKUP($D601,GICS!$A$2:$H$159,3,0)</f>
        <v>351020</v>
      </c>
      <c r="G601" s="84" t="str">
        <f>VLOOKUP($D601,GICS!$A$2:$H$159,4,0)</f>
        <v xml:space="preserve">Health Care Providers &amp; Services </v>
      </c>
      <c r="H601" s="84">
        <f>VLOOKUP($D601,GICS!$A$2:$H$159,5,0)</f>
        <v>3510</v>
      </c>
      <c r="I601" s="84" t="str">
        <f>VLOOKUP($D601,GICS!$A$2:$H$159,6,0)</f>
        <v>Health Care Equipment &amp; Services</v>
      </c>
      <c r="J601" s="84">
        <f>VLOOKUP($D601,GICS!$A$2:$H$159,7,0)</f>
        <v>35</v>
      </c>
      <c r="K601" s="84" t="str">
        <f>VLOOKUP($D601,GICS!$A$2:$H$159,8,0)</f>
        <v>Health Care</v>
      </c>
    </row>
    <row r="602" spans="1:11" x14ac:dyDescent="0.3">
      <c r="A602" s="84" t="s">
        <v>1582</v>
      </c>
      <c r="B602" s="85">
        <v>86.22</v>
      </c>
      <c r="C602" s="84" t="s">
        <v>1508</v>
      </c>
      <c r="D602" s="84">
        <v>35102015</v>
      </c>
      <c r="E602" s="84" t="str">
        <f>VLOOKUP($D602,GICS!$A$2:$H$159,2,0)</f>
        <v xml:space="preserve">Health Care Services </v>
      </c>
      <c r="F602" s="84">
        <f>VLOOKUP($D602,GICS!$A$2:$H$159,3,0)</f>
        <v>351020</v>
      </c>
      <c r="G602" s="84" t="str">
        <f>VLOOKUP($D602,GICS!$A$2:$H$159,4,0)</f>
        <v xml:space="preserve">Health Care Providers &amp; Services </v>
      </c>
      <c r="H602" s="84">
        <f>VLOOKUP($D602,GICS!$A$2:$H$159,5,0)</f>
        <v>3510</v>
      </c>
      <c r="I602" s="84" t="str">
        <f>VLOOKUP($D602,GICS!$A$2:$H$159,6,0)</f>
        <v>Health Care Equipment &amp; Services</v>
      </c>
      <c r="J602" s="84">
        <f>VLOOKUP($D602,GICS!$A$2:$H$159,7,0)</f>
        <v>35</v>
      </c>
      <c r="K602" s="84" t="str">
        <f>VLOOKUP($D602,GICS!$A$2:$H$159,8,0)</f>
        <v>Health Care</v>
      </c>
    </row>
    <row r="603" spans="1:11" x14ac:dyDescent="0.3">
      <c r="A603" s="84" t="s">
        <v>1582</v>
      </c>
      <c r="B603" s="85">
        <v>86.23</v>
      </c>
      <c r="C603" s="84" t="s">
        <v>1509</v>
      </c>
      <c r="D603" s="84">
        <v>35102015</v>
      </c>
      <c r="E603" s="84" t="str">
        <f>VLOOKUP($D603,GICS!$A$2:$H$159,2,0)</f>
        <v xml:space="preserve">Health Care Services </v>
      </c>
      <c r="F603" s="84">
        <f>VLOOKUP($D603,GICS!$A$2:$H$159,3,0)</f>
        <v>351020</v>
      </c>
      <c r="G603" s="84" t="str">
        <f>VLOOKUP($D603,GICS!$A$2:$H$159,4,0)</f>
        <v xml:space="preserve">Health Care Providers &amp; Services </v>
      </c>
      <c r="H603" s="84">
        <f>VLOOKUP($D603,GICS!$A$2:$H$159,5,0)</f>
        <v>3510</v>
      </c>
      <c r="I603" s="84" t="str">
        <f>VLOOKUP($D603,GICS!$A$2:$H$159,6,0)</f>
        <v>Health Care Equipment &amp; Services</v>
      </c>
      <c r="J603" s="84">
        <f>VLOOKUP($D603,GICS!$A$2:$H$159,7,0)</f>
        <v>35</v>
      </c>
      <c r="K603" s="84" t="str">
        <f>VLOOKUP($D603,GICS!$A$2:$H$159,8,0)</f>
        <v>Health Care</v>
      </c>
    </row>
    <row r="604" spans="1:11" x14ac:dyDescent="0.3">
      <c r="A604" s="84" t="s">
        <v>1582</v>
      </c>
      <c r="B604" s="85">
        <v>86.9</v>
      </c>
      <c r="C604" s="84" t="s">
        <v>1510</v>
      </c>
      <c r="D604" s="84">
        <v>35102015</v>
      </c>
      <c r="E604" s="84" t="str">
        <f>VLOOKUP($D604,GICS!$A$2:$H$159,2,0)</f>
        <v xml:space="preserve">Health Care Services </v>
      </c>
      <c r="F604" s="84">
        <f>VLOOKUP($D604,GICS!$A$2:$H$159,3,0)</f>
        <v>351020</v>
      </c>
      <c r="G604" s="84" t="str">
        <f>VLOOKUP($D604,GICS!$A$2:$H$159,4,0)</f>
        <v xml:space="preserve">Health Care Providers &amp; Services </v>
      </c>
      <c r="H604" s="84">
        <f>VLOOKUP($D604,GICS!$A$2:$H$159,5,0)</f>
        <v>3510</v>
      </c>
      <c r="I604" s="84" t="str">
        <f>VLOOKUP($D604,GICS!$A$2:$H$159,6,0)</f>
        <v>Health Care Equipment &amp; Services</v>
      </c>
      <c r="J604" s="84">
        <f>VLOOKUP($D604,GICS!$A$2:$H$159,7,0)</f>
        <v>35</v>
      </c>
      <c r="K604" s="84" t="str">
        <f>VLOOKUP($D604,GICS!$A$2:$H$159,8,0)</f>
        <v>Health Care</v>
      </c>
    </row>
    <row r="605" spans="1:11" x14ac:dyDescent="0.3">
      <c r="A605" s="84" t="s">
        <v>1583</v>
      </c>
      <c r="B605" s="85">
        <v>87.1</v>
      </c>
      <c r="C605" s="84" t="s">
        <v>1511</v>
      </c>
      <c r="D605" s="84">
        <v>35102020</v>
      </c>
      <c r="E605" s="84" t="str">
        <f>VLOOKUP($D605,GICS!$A$2:$H$159,2,0)</f>
        <v xml:space="preserve">Health Care Facilities </v>
      </c>
      <c r="F605" s="84">
        <f>VLOOKUP($D605,GICS!$A$2:$H$159,3,0)</f>
        <v>351020</v>
      </c>
      <c r="G605" s="84" t="str">
        <f>VLOOKUP($D605,GICS!$A$2:$H$159,4,0)</f>
        <v xml:space="preserve">Health Care Providers &amp; Services </v>
      </c>
      <c r="H605" s="84">
        <f>VLOOKUP($D605,GICS!$A$2:$H$159,5,0)</f>
        <v>3510</v>
      </c>
      <c r="I605" s="84" t="str">
        <f>VLOOKUP($D605,GICS!$A$2:$H$159,6,0)</f>
        <v>Health Care Equipment &amp; Services</v>
      </c>
      <c r="J605" s="84">
        <f>VLOOKUP($D605,GICS!$A$2:$H$159,7,0)</f>
        <v>35</v>
      </c>
      <c r="K605" s="84" t="str">
        <f>VLOOKUP($D605,GICS!$A$2:$H$159,8,0)</f>
        <v>Health Care</v>
      </c>
    </row>
    <row r="606" spans="1:11" x14ac:dyDescent="0.3">
      <c r="A606" s="84" t="s">
        <v>1583</v>
      </c>
      <c r="B606" s="85">
        <v>87.2</v>
      </c>
      <c r="C606" s="84" t="s">
        <v>1512</v>
      </c>
      <c r="D606" s="84">
        <v>35102020</v>
      </c>
      <c r="E606" s="84" t="str">
        <f>VLOOKUP($D606,GICS!$A$2:$H$159,2,0)</f>
        <v xml:space="preserve">Health Care Facilities </v>
      </c>
      <c r="F606" s="84">
        <f>VLOOKUP($D606,GICS!$A$2:$H$159,3,0)</f>
        <v>351020</v>
      </c>
      <c r="G606" s="84" t="str">
        <f>VLOOKUP($D606,GICS!$A$2:$H$159,4,0)</f>
        <v xml:space="preserve">Health Care Providers &amp; Services </v>
      </c>
      <c r="H606" s="84">
        <f>VLOOKUP($D606,GICS!$A$2:$H$159,5,0)</f>
        <v>3510</v>
      </c>
      <c r="I606" s="84" t="str">
        <f>VLOOKUP($D606,GICS!$A$2:$H$159,6,0)</f>
        <v>Health Care Equipment &amp; Services</v>
      </c>
      <c r="J606" s="84">
        <f>VLOOKUP($D606,GICS!$A$2:$H$159,7,0)</f>
        <v>35</v>
      </c>
      <c r="K606" s="84" t="str">
        <f>VLOOKUP($D606,GICS!$A$2:$H$159,8,0)</f>
        <v>Health Care</v>
      </c>
    </row>
    <row r="607" spans="1:11" x14ac:dyDescent="0.3">
      <c r="A607" s="84" t="s">
        <v>1583</v>
      </c>
      <c r="B607" s="85">
        <v>87.3</v>
      </c>
      <c r="C607" s="84" t="s">
        <v>1513</v>
      </c>
      <c r="D607" s="84">
        <v>35102020</v>
      </c>
      <c r="E607" s="84" t="str">
        <f>VLOOKUP($D607,GICS!$A$2:$H$159,2,0)</f>
        <v xml:space="preserve">Health Care Facilities </v>
      </c>
      <c r="F607" s="84">
        <f>VLOOKUP($D607,GICS!$A$2:$H$159,3,0)</f>
        <v>351020</v>
      </c>
      <c r="G607" s="84" t="str">
        <f>VLOOKUP($D607,GICS!$A$2:$H$159,4,0)</f>
        <v xml:space="preserve">Health Care Providers &amp; Services </v>
      </c>
      <c r="H607" s="84">
        <f>VLOOKUP($D607,GICS!$A$2:$H$159,5,0)</f>
        <v>3510</v>
      </c>
      <c r="I607" s="84" t="str">
        <f>VLOOKUP($D607,GICS!$A$2:$H$159,6,0)</f>
        <v>Health Care Equipment &amp; Services</v>
      </c>
      <c r="J607" s="84">
        <f>VLOOKUP($D607,GICS!$A$2:$H$159,7,0)</f>
        <v>35</v>
      </c>
      <c r="K607" s="84" t="str">
        <f>VLOOKUP($D607,GICS!$A$2:$H$159,8,0)</f>
        <v>Health Care</v>
      </c>
    </row>
    <row r="608" spans="1:11" x14ac:dyDescent="0.3">
      <c r="A608" s="84" t="s">
        <v>1583</v>
      </c>
      <c r="B608" s="85">
        <v>87.9</v>
      </c>
      <c r="C608" s="84" t="s">
        <v>1514</v>
      </c>
      <c r="D608" s="84">
        <v>20201070</v>
      </c>
      <c r="E608" s="84" t="str">
        <f>VLOOKUP($D608,GICS!$A$2:$H$159,2,0)</f>
        <v xml:space="preserve">Diversified Support Services </v>
      </c>
      <c r="F608" s="84">
        <f>VLOOKUP($D608,GICS!$A$2:$H$159,3,0)</f>
        <v>202010</v>
      </c>
      <c r="G608" s="84" t="str">
        <f>VLOOKUP($D608,GICS!$A$2:$H$159,4,0)</f>
        <v xml:space="preserve">Commercial Services &amp; Supplies </v>
      </c>
      <c r="H608" s="84">
        <f>VLOOKUP($D608,GICS!$A$2:$H$159,5,0)</f>
        <v>2020</v>
      </c>
      <c r="I608" s="84" t="str">
        <f>VLOOKUP($D608,GICS!$A$2:$H$159,6,0)</f>
        <v>Commercial &amp; Professional Services</v>
      </c>
      <c r="J608" s="84">
        <f>VLOOKUP($D608,GICS!$A$2:$H$159,7,0)</f>
        <v>20</v>
      </c>
      <c r="K608" s="84" t="str">
        <f>VLOOKUP($D608,GICS!$A$2:$H$159,8,0)</f>
        <v>Industrials</v>
      </c>
    </row>
    <row r="609" spans="1:11" x14ac:dyDescent="0.3">
      <c r="A609" s="84" t="s">
        <v>1583</v>
      </c>
      <c r="B609" s="85">
        <v>88.1</v>
      </c>
      <c r="C609" s="84" t="s">
        <v>1515</v>
      </c>
      <c r="D609" s="84">
        <v>35102020</v>
      </c>
      <c r="E609" s="84" t="str">
        <f>VLOOKUP($D609,GICS!$A$2:$H$159,2,0)</f>
        <v xml:space="preserve">Health Care Facilities </v>
      </c>
      <c r="F609" s="84">
        <f>VLOOKUP($D609,GICS!$A$2:$H$159,3,0)</f>
        <v>351020</v>
      </c>
      <c r="G609" s="84" t="str">
        <f>VLOOKUP($D609,GICS!$A$2:$H$159,4,0)</f>
        <v xml:space="preserve">Health Care Providers &amp; Services </v>
      </c>
      <c r="H609" s="84">
        <f>VLOOKUP($D609,GICS!$A$2:$H$159,5,0)</f>
        <v>3510</v>
      </c>
      <c r="I609" s="84" t="str">
        <f>VLOOKUP($D609,GICS!$A$2:$H$159,6,0)</f>
        <v>Health Care Equipment &amp; Services</v>
      </c>
      <c r="J609" s="84">
        <f>VLOOKUP($D609,GICS!$A$2:$H$159,7,0)</f>
        <v>35</v>
      </c>
      <c r="K609" s="84" t="str">
        <f>VLOOKUP($D609,GICS!$A$2:$H$159,8,0)</f>
        <v>Health Care</v>
      </c>
    </row>
    <row r="610" spans="1:11" x14ac:dyDescent="0.3">
      <c r="A610" s="84" t="s">
        <v>1583</v>
      </c>
      <c r="B610" s="85">
        <v>88.91</v>
      </c>
      <c r="C610" s="84" t="s">
        <v>1516</v>
      </c>
      <c r="D610" s="84">
        <v>25302020</v>
      </c>
      <c r="E610" s="84" t="str">
        <f>VLOOKUP($D610,GICS!$A$2:$H$159,2,0)</f>
        <v xml:space="preserve">Specialized Consumer Services </v>
      </c>
      <c r="F610" s="84">
        <f>VLOOKUP($D610,GICS!$A$2:$H$159,3,0)</f>
        <v>253020</v>
      </c>
      <c r="G610" s="84" t="str">
        <f>VLOOKUP($D610,GICS!$A$2:$H$159,4,0)</f>
        <v xml:space="preserve">Diversified Consumer Services </v>
      </c>
      <c r="H610" s="84">
        <f>VLOOKUP($D610,GICS!$A$2:$H$159,5,0)</f>
        <v>2530</v>
      </c>
      <c r="I610" s="84" t="str">
        <f>VLOOKUP($D610,GICS!$A$2:$H$159,6,0)</f>
        <v>Consumer Services</v>
      </c>
      <c r="J610" s="84">
        <f>VLOOKUP($D610,GICS!$A$2:$H$159,7,0)</f>
        <v>25</v>
      </c>
      <c r="K610" s="84" t="str">
        <f>VLOOKUP($D610,GICS!$A$2:$H$159,8,0)</f>
        <v>Consumer Discretionary</v>
      </c>
    </row>
    <row r="611" spans="1:11" x14ac:dyDescent="0.3">
      <c r="A611" s="84" t="s">
        <v>1583</v>
      </c>
      <c r="B611" s="85">
        <v>88.99</v>
      </c>
      <c r="C611" s="84" t="s">
        <v>1517</v>
      </c>
      <c r="D611" s="84">
        <v>25302020</v>
      </c>
      <c r="E611" s="84" t="str">
        <f>VLOOKUP($D611,GICS!$A$2:$H$159,2,0)</f>
        <v xml:space="preserve">Specialized Consumer Services </v>
      </c>
      <c r="F611" s="84">
        <f>VLOOKUP($D611,GICS!$A$2:$H$159,3,0)</f>
        <v>253020</v>
      </c>
      <c r="G611" s="84" t="str">
        <f>VLOOKUP($D611,GICS!$A$2:$H$159,4,0)</f>
        <v xml:space="preserve">Diversified Consumer Services </v>
      </c>
      <c r="H611" s="84">
        <f>VLOOKUP($D611,GICS!$A$2:$H$159,5,0)</f>
        <v>2530</v>
      </c>
      <c r="I611" s="84" t="str">
        <f>VLOOKUP($D611,GICS!$A$2:$H$159,6,0)</f>
        <v>Consumer Services</v>
      </c>
      <c r="J611" s="84">
        <f>VLOOKUP($D611,GICS!$A$2:$H$159,7,0)</f>
        <v>25</v>
      </c>
      <c r="K611" s="84" t="str">
        <f>VLOOKUP($D611,GICS!$A$2:$H$159,8,0)</f>
        <v>Consumer Discretionary</v>
      </c>
    </row>
    <row r="612" spans="1:11" x14ac:dyDescent="0.3">
      <c r="A612" s="84" t="s">
        <v>1584</v>
      </c>
      <c r="B612" s="85">
        <v>90.01</v>
      </c>
      <c r="C612" s="84" t="s">
        <v>1518</v>
      </c>
      <c r="D612" s="84">
        <v>50202010</v>
      </c>
      <c r="E612" s="84" t="str">
        <f>VLOOKUP($D612,GICS!$A$2:$H$159,2,0)</f>
        <v xml:space="preserve">Movies &amp; Entertainment </v>
      </c>
      <c r="F612" s="84">
        <f>VLOOKUP($D612,GICS!$A$2:$H$159,3,0)</f>
        <v>502020</v>
      </c>
      <c r="G612" s="84" t="str">
        <f>VLOOKUP($D612,GICS!$A$2:$H$159,4,0)</f>
        <v xml:space="preserve">Entertainment </v>
      </c>
      <c r="H612" s="84">
        <f>VLOOKUP($D612,GICS!$A$2:$H$159,5,0)</f>
        <v>5020</v>
      </c>
      <c r="I612" s="84" t="str">
        <f>VLOOKUP($D612,GICS!$A$2:$H$159,6,0)</f>
        <v>Media &amp; Entertainment</v>
      </c>
      <c r="J612" s="84">
        <f>VLOOKUP($D612,GICS!$A$2:$H$159,7,0)</f>
        <v>50</v>
      </c>
      <c r="K612" s="84" t="str">
        <f>VLOOKUP($D612,GICS!$A$2:$H$159,8,0)</f>
        <v>Communication Services</v>
      </c>
    </row>
    <row r="613" spans="1:11" x14ac:dyDescent="0.3">
      <c r="A613" s="84" t="s">
        <v>1584</v>
      </c>
      <c r="B613" s="85">
        <v>90.02</v>
      </c>
      <c r="C613" s="84" t="s">
        <v>1519</v>
      </c>
      <c r="D613" s="84">
        <v>50202010</v>
      </c>
      <c r="E613" s="84" t="str">
        <f>VLOOKUP($D613,GICS!$A$2:$H$159,2,0)</f>
        <v xml:space="preserve">Movies &amp; Entertainment </v>
      </c>
      <c r="F613" s="84">
        <f>VLOOKUP($D613,GICS!$A$2:$H$159,3,0)</f>
        <v>502020</v>
      </c>
      <c r="G613" s="84" t="str">
        <f>VLOOKUP($D613,GICS!$A$2:$H$159,4,0)</f>
        <v xml:space="preserve">Entertainment </v>
      </c>
      <c r="H613" s="84">
        <f>VLOOKUP($D613,GICS!$A$2:$H$159,5,0)</f>
        <v>5020</v>
      </c>
      <c r="I613" s="84" t="str">
        <f>VLOOKUP($D613,GICS!$A$2:$H$159,6,0)</f>
        <v>Media &amp; Entertainment</v>
      </c>
      <c r="J613" s="84">
        <f>VLOOKUP($D613,GICS!$A$2:$H$159,7,0)</f>
        <v>50</v>
      </c>
      <c r="K613" s="84" t="str">
        <f>VLOOKUP($D613,GICS!$A$2:$H$159,8,0)</f>
        <v>Communication Services</v>
      </c>
    </row>
    <row r="614" spans="1:11" x14ac:dyDescent="0.3">
      <c r="A614" s="84" t="s">
        <v>1584</v>
      </c>
      <c r="B614" s="85">
        <v>90.03</v>
      </c>
      <c r="C614" s="84" t="s">
        <v>1520</v>
      </c>
      <c r="D614" s="84">
        <v>50202010</v>
      </c>
      <c r="E614" s="84" t="str">
        <f>VLOOKUP($D614,GICS!$A$2:$H$159,2,0)</f>
        <v xml:space="preserve">Movies &amp; Entertainment </v>
      </c>
      <c r="F614" s="84">
        <f>VLOOKUP($D614,GICS!$A$2:$H$159,3,0)</f>
        <v>502020</v>
      </c>
      <c r="G614" s="84" t="str">
        <f>VLOOKUP($D614,GICS!$A$2:$H$159,4,0)</f>
        <v xml:space="preserve">Entertainment </v>
      </c>
      <c r="H614" s="84">
        <f>VLOOKUP($D614,GICS!$A$2:$H$159,5,0)</f>
        <v>5020</v>
      </c>
      <c r="I614" s="84" t="str">
        <f>VLOOKUP($D614,GICS!$A$2:$H$159,6,0)</f>
        <v>Media &amp; Entertainment</v>
      </c>
      <c r="J614" s="84">
        <f>VLOOKUP($D614,GICS!$A$2:$H$159,7,0)</f>
        <v>50</v>
      </c>
      <c r="K614" s="84" t="str">
        <f>VLOOKUP($D614,GICS!$A$2:$H$159,8,0)</f>
        <v>Communication Services</v>
      </c>
    </row>
    <row r="615" spans="1:11" x14ac:dyDescent="0.3">
      <c r="A615" s="84" t="s">
        <v>1584</v>
      </c>
      <c r="B615" s="85">
        <v>90.04</v>
      </c>
      <c r="C615" s="84" t="s">
        <v>1521</v>
      </c>
      <c r="D615" s="84">
        <v>25301030</v>
      </c>
      <c r="E615" s="84" t="str">
        <f>VLOOKUP($D615,GICS!$A$2:$H$159,2,0)</f>
        <v xml:space="preserve">Leisure Facilities </v>
      </c>
      <c r="F615" s="84">
        <f>VLOOKUP($D615,GICS!$A$2:$H$159,3,0)</f>
        <v>253010</v>
      </c>
      <c r="G615" s="84" t="str">
        <f>VLOOKUP($D615,GICS!$A$2:$H$159,4,0)</f>
        <v xml:space="preserve">Hotels, Restaurants &amp; Leisure </v>
      </c>
      <c r="H615" s="84">
        <f>VLOOKUP($D615,GICS!$A$2:$H$159,5,0)</f>
        <v>2530</v>
      </c>
      <c r="I615" s="84" t="str">
        <f>VLOOKUP($D615,GICS!$A$2:$H$159,6,0)</f>
        <v>Consumer Services</v>
      </c>
      <c r="J615" s="84">
        <f>VLOOKUP($D615,GICS!$A$2:$H$159,7,0)</f>
        <v>25</v>
      </c>
      <c r="K615" s="84" t="str">
        <f>VLOOKUP($D615,GICS!$A$2:$H$159,8,0)</f>
        <v>Consumer Discretionary</v>
      </c>
    </row>
    <row r="616" spans="1:11" x14ac:dyDescent="0.3">
      <c r="A616" s="84" t="s">
        <v>1584</v>
      </c>
      <c r="B616" s="85">
        <v>91.01</v>
      </c>
      <c r="C616" s="84" t="s">
        <v>1522</v>
      </c>
      <c r="D616" s="84">
        <v>25301030</v>
      </c>
      <c r="E616" s="84" t="str">
        <f>VLOOKUP($D616,GICS!$A$2:$H$159,2,0)</f>
        <v xml:space="preserve">Leisure Facilities </v>
      </c>
      <c r="F616" s="84">
        <f>VLOOKUP($D616,GICS!$A$2:$H$159,3,0)</f>
        <v>253010</v>
      </c>
      <c r="G616" s="84" t="str">
        <f>VLOOKUP($D616,GICS!$A$2:$H$159,4,0)</f>
        <v xml:space="preserve">Hotels, Restaurants &amp; Leisure </v>
      </c>
      <c r="H616" s="84">
        <f>VLOOKUP($D616,GICS!$A$2:$H$159,5,0)</f>
        <v>2530</v>
      </c>
      <c r="I616" s="84" t="str">
        <f>VLOOKUP($D616,GICS!$A$2:$H$159,6,0)</f>
        <v>Consumer Services</v>
      </c>
      <c r="J616" s="84">
        <f>VLOOKUP($D616,GICS!$A$2:$H$159,7,0)</f>
        <v>25</v>
      </c>
      <c r="K616" s="84" t="str">
        <f>VLOOKUP($D616,GICS!$A$2:$H$159,8,0)</f>
        <v>Consumer Discretionary</v>
      </c>
    </row>
    <row r="617" spans="1:11" x14ac:dyDescent="0.3">
      <c r="A617" s="84" t="s">
        <v>1584</v>
      </c>
      <c r="B617" s="85">
        <v>91.02</v>
      </c>
      <c r="C617" s="84" t="s">
        <v>1523</v>
      </c>
      <c r="D617" s="84">
        <v>25301030</v>
      </c>
      <c r="E617" s="84" t="str">
        <f>VLOOKUP($D617,GICS!$A$2:$H$159,2,0)</f>
        <v xml:space="preserve">Leisure Facilities </v>
      </c>
      <c r="F617" s="84">
        <f>VLOOKUP($D617,GICS!$A$2:$H$159,3,0)</f>
        <v>253010</v>
      </c>
      <c r="G617" s="84" t="str">
        <f>VLOOKUP($D617,GICS!$A$2:$H$159,4,0)</f>
        <v xml:space="preserve">Hotels, Restaurants &amp; Leisure </v>
      </c>
      <c r="H617" s="84">
        <f>VLOOKUP($D617,GICS!$A$2:$H$159,5,0)</f>
        <v>2530</v>
      </c>
      <c r="I617" s="84" t="str">
        <f>VLOOKUP($D617,GICS!$A$2:$H$159,6,0)</f>
        <v>Consumer Services</v>
      </c>
      <c r="J617" s="84">
        <f>VLOOKUP($D617,GICS!$A$2:$H$159,7,0)</f>
        <v>25</v>
      </c>
      <c r="K617" s="84" t="str">
        <f>VLOOKUP($D617,GICS!$A$2:$H$159,8,0)</f>
        <v>Consumer Discretionary</v>
      </c>
    </row>
    <row r="618" spans="1:11" x14ac:dyDescent="0.3">
      <c r="A618" s="84" t="s">
        <v>1584</v>
      </c>
      <c r="B618" s="85">
        <v>91.03</v>
      </c>
      <c r="C618" s="84" t="s">
        <v>1524</v>
      </c>
      <c r="D618" s="84">
        <v>25301030</v>
      </c>
      <c r="E618" s="84" t="str">
        <f>VLOOKUP($D618,GICS!$A$2:$H$159,2,0)</f>
        <v xml:space="preserve">Leisure Facilities </v>
      </c>
      <c r="F618" s="84">
        <f>VLOOKUP($D618,GICS!$A$2:$H$159,3,0)</f>
        <v>253010</v>
      </c>
      <c r="G618" s="84" t="str">
        <f>VLOOKUP($D618,GICS!$A$2:$H$159,4,0)</f>
        <v xml:space="preserve">Hotels, Restaurants &amp; Leisure </v>
      </c>
      <c r="H618" s="84">
        <f>VLOOKUP($D618,GICS!$A$2:$H$159,5,0)</f>
        <v>2530</v>
      </c>
      <c r="I618" s="84" t="str">
        <f>VLOOKUP($D618,GICS!$A$2:$H$159,6,0)</f>
        <v>Consumer Services</v>
      </c>
      <c r="J618" s="84">
        <f>VLOOKUP($D618,GICS!$A$2:$H$159,7,0)</f>
        <v>25</v>
      </c>
      <c r="K618" s="84" t="str">
        <f>VLOOKUP($D618,GICS!$A$2:$H$159,8,0)</f>
        <v>Consumer Discretionary</v>
      </c>
    </row>
    <row r="619" spans="1:11" x14ac:dyDescent="0.3">
      <c r="A619" s="84" t="s">
        <v>1584</v>
      </c>
      <c r="B619" s="85">
        <v>91.04</v>
      </c>
      <c r="C619" s="84" t="s">
        <v>1525</v>
      </c>
      <c r="D619" s="84">
        <v>25301030</v>
      </c>
      <c r="E619" s="84" t="str">
        <f>VLOOKUP($D619,GICS!$A$2:$H$159,2,0)</f>
        <v xml:space="preserve">Leisure Facilities </v>
      </c>
      <c r="F619" s="84">
        <f>VLOOKUP($D619,GICS!$A$2:$H$159,3,0)</f>
        <v>253010</v>
      </c>
      <c r="G619" s="84" t="str">
        <f>VLOOKUP($D619,GICS!$A$2:$H$159,4,0)</f>
        <v xml:space="preserve">Hotels, Restaurants &amp; Leisure </v>
      </c>
      <c r="H619" s="84">
        <f>VLOOKUP($D619,GICS!$A$2:$H$159,5,0)</f>
        <v>2530</v>
      </c>
      <c r="I619" s="84" t="str">
        <f>VLOOKUP($D619,GICS!$A$2:$H$159,6,0)</f>
        <v>Consumer Services</v>
      </c>
      <c r="J619" s="84">
        <f>VLOOKUP($D619,GICS!$A$2:$H$159,7,0)</f>
        <v>25</v>
      </c>
      <c r="K619" s="84" t="str">
        <f>VLOOKUP($D619,GICS!$A$2:$H$159,8,0)</f>
        <v>Consumer Discretionary</v>
      </c>
    </row>
    <row r="620" spans="1:11" x14ac:dyDescent="0.3">
      <c r="A620" s="84" t="s">
        <v>1584</v>
      </c>
      <c r="B620" s="85">
        <v>92</v>
      </c>
      <c r="C620" s="84" t="s">
        <v>1526</v>
      </c>
      <c r="D620" s="84">
        <v>25301010</v>
      </c>
      <c r="E620" s="84" t="str">
        <f>VLOOKUP($D620,GICS!$A$2:$H$159,2,0)</f>
        <v xml:space="preserve">Casinos &amp; Gaming </v>
      </c>
      <c r="F620" s="84">
        <f>VLOOKUP($D620,GICS!$A$2:$H$159,3,0)</f>
        <v>253010</v>
      </c>
      <c r="G620" s="84" t="str">
        <f>VLOOKUP($D620,GICS!$A$2:$H$159,4,0)</f>
        <v xml:space="preserve">Hotels, Restaurants &amp; Leisure </v>
      </c>
      <c r="H620" s="84">
        <f>VLOOKUP($D620,GICS!$A$2:$H$159,5,0)</f>
        <v>2530</v>
      </c>
      <c r="I620" s="84" t="str">
        <f>VLOOKUP($D620,GICS!$A$2:$H$159,6,0)</f>
        <v>Consumer Services</v>
      </c>
      <c r="J620" s="84">
        <f>VLOOKUP($D620,GICS!$A$2:$H$159,7,0)</f>
        <v>25</v>
      </c>
      <c r="K620" s="84" t="str">
        <f>VLOOKUP($D620,GICS!$A$2:$H$159,8,0)</f>
        <v>Consumer Discretionary</v>
      </c>
    </row>
    <row r="621" spans="1:11" x14ac:dyDescent="0.3">
      <c r="A621" s="84" t="s">
        <v>1584</v>
      </c>
      <c r="B621" s="85">
        <v>93.11</v>
      </c>
      <c r="C621" s="84" t="s">
        <v>1527</v>
      </c>
      <c r="D621" s="84">
        <v>25301030</v>
      </c>
      <c r="E621" s="84" t="str">
        <f>VLOOKUP($D621,GICS!$A$2:$H$159,2,0)</f>
        <v xml:space="preserve">Leisure Facilities </v>
      </c>
      <c r="F621" s="84">
        <f>VLOOKUP($D621,GICS!$A$2:$H$159,3,0)</f>
        <v>253010</v>
      </c>
      <c r="G621" s="84" t="str">
        <f>VLOOKUP($D621,GICS!$A$2:$H$159,4,0)</f>
        <v xml:space="preserve">Hotels, Restaurants &amp; Leisure </v>
      </c>
      <c r="H621" s="84">
        <f>VLOOKUP($D621,GICS!$A$2:$H$159,5,0)</f>
        <v>2530</v>
      </c>
      <c r="I621" s="84" t="str">
        <f>VLOOKUP($D621,GICS!$A$2:$H$159,6,0)</f>
        <v>Consumer Services</v>
      </c>
      <c r="J621" s="84">
        <f>VLOOKUP($D621,GICS!$A$2:$H$159,7,0)</f>
        <v>25</v>
      </c>
      <c r="K621" s="84" t="str">
        <f>VLOOKUP($D621,GICS!$A$2:$H$159,8,0)</f>
        <v>Consumer Discretionary</v>
      </c>
    </row>
    <row r="622" spans="1:11" x14ac:dyDescent="0.3">
      <c r="A622" s="84" t="s">
        <v>1584</v>
      </c>
      <c r="B622" s="85">
        <v>93.12</v>
      </c>
      <c r="C622" s="84" t="s">
        <v>1528</v>
      </c>
      <c r="D622" s="84">
        <v>50202010</v>
      </c>
      <c r="E622" s="84" t="str">
        <f>VLOOKUP($D622,GICS!$A$2:$H$159,2,0)</f>
        <v xml:space="preserve">Movies &amp; Entertainment </v>
      </c>
      <c r="F622" s="84">
        <f>VLOOKUP($D622,GICS!$A$2:$H$159,3,0)</f>
        <v>502020</v>
      </c>
      <c r="G622" s="84" t="str">
        <f>VLOOKUP($D622,GICS!$A$2:$H$159,4,0)</f>
        <v xml:space="preserve">Entertainment </v>
      </c>
      <c r="H622" s="84">
        <f>VLOOKUP($D622,GICS!$A$2:$H$159,5,0)</f>
        <v>5020</v>
      </c>
      <c r="I622" s="84" t="str">
        <f>VLOOKUP($D622,GICS!$A$2:$H$159,6,0)</f>
        <v>Media &amp; Entertainment</v>
      </c>
      <c r="J622" s="84">
        <f>VLOOKUP($D622,GICS!$A$2:$H$159,7,0)</f>
        <v>50</v>
      </c>
      <c r="K622" s="84" t="str">
        <f>VLOOKUP($D622,GICS!$A$2:$H$159,8,0)</f>
        <v>Communication Services</v>
      </c>
    </row>
    <row r="623" spans="1:11" x14ac:dyDescent="0.3">
      <c r="A623" s="84" t="s">
        <v>1584</v>
      </c>
      <c r="B623" s="85">
        <v>93.13</v>
      </c>
      <c r="C623" s="84" t="s">
        <v>1529</v>
      </c>
      <c r="D623" s="84">
        <v>25301030</v>
      </c>
      <c r="E623" s="84" t="str">
        <f>VLOOKUP($D623,GICS!$A$2:$H$159,2,0)</f>
        <v xml:space="preserve">Leisure Facilities </v>
      </c>
      <c r="F623" s="84">
        <f>VLOOKUP($D623,GICS!$A$2:$H$159,3,0)</f>
        <v>253010</v>
      </c>
      <c r="G623" s="84" t="str">
        <f>VLOOKUP($D623,GICS!$A$2:$H$159,4,0)</f>
        <v xml:space="preserve">Hotels, Restaurants &amp; Leisure </v>
      </c>
      <c r="H623" s="84">
        <f>VLOOKUP($D623,GICS!$A$2:$H$159,5,0)</f>
        <v>2530</v>
      </c>
      <c r="I623" s="84" t="str">
        <f>VLOOKUP($D623,GICS!$A$2:$H$159,6,0)</f>
        <v>Consumer Services</v>
      </c>
      <c r="J623" s="84">
        <f>VLOOKUP($D623,GICS!$A$2:$H$159,7,0)</f>
        <v>25</v>
      </c>
      <c r="K623" s="84" t="str">
        <f>VLOOKUP($D623,GICS!$A$2:$H$159,8,0)</f>
        <v>Consumer Discretionary</v>
      </c>
    </row>
    <row r="624" spans="1:11" x14ac:dyDescent="0.3">
      <c r="A624" s="84" t="s">
        <v>1584</v>
      </c>
      <c r="B624" s="85">
        <v>93.19</v>
      </c>
      <c r="C624" s="84" t="s">
        <v>1530</v>
      </c>
      <c r="D624" s="84">
        <v>50202010</v>
      </c>
      <c r="E624" s="84" t="str">
        <f>VLOOKUP($D624,GICS!$A$2:$H$159,2,0)</f>
        <v xml:space="preserve">Movies &amp; Entertainment </v>
      </c>
      <c r="F624" s="84">
        <f>VLOOKUP($D624,GICS!$A$2:$H$159,3,0)</f>
        <v>502020</v>
      </c>
      <c r="G624" s="84" t="str">
        <f>VLOOKUP($D624,GICS!$A$2:$H$159,4,0)</f>
        <v xml:space="preserve">Entertainment </v>
      </c>
      <c r="H624" s="84">
        <f>VLOOKUP($D624,GICS!$A$2:$H$159,5,0)</f>
        <v>5020</v>
      </c>
      <c r="I624" s="84" t="str">
        <f>VLOOKUP($D624,GICS!$A$2:$H$159,6,0)</f>
        <v>Media &amp; Entertainment</v>
      </c>
      <c r="J624" s="84">
        <f>VLOOKUP($D624,GICS!$A$2:$H$159,7,0)</f>
        <v>50</v>
      </c>
      <c r="K624" s="84" t="str">
        <f>VLOOKUP($D624,GICS!$A$2:$H$159,8,0)</f>
        <v>Communication Services</v>
      </c>
    </row>
    <row r="625" spans="1:12" x14ac:dyDescent="0.3">
      <c r="A625" s="84" t="s">
        <v>1584</v>
      </c>
      <c r="B625" s="85">
        <v>93.21</v>
      </c>
      <c r="C625" s="84" t="s">
        <v>1531</v>
      </c>
      <c r="D625" s="84">
        <v>25301030</v>
      </c>
      <c r="E625" s="84" t="str">
        <f>VLOOKUP($D625,GICS!$A$2:$H$159,2,0)</f>
        <v xml:space="preserve">Leisure Facilities </v>
      </c>
      <c r="F625" s="84">
        <f>VLOOKUP($D625,GICS!$A$2:$H$159,3,0)</f>
        <v>253010</v>
      </c>
      <c r="G625" s="84" t="str">
        <f>VLOOKUP($D625,GICS!$A$2:$H$159,4,0)</f>
        <v xml:space="preserve">Hotels, Restaurants &amp; Leisure </v>
      </c>
      <c r="H625" s="84">
        <f>VLOOKUP($D625,GICS!$A$2:$H$159,5,0)</f>
        <v>2530</v>
      </c>
      <c r="I625" s="84" t="str">
        <f>VLOOKUP($D625,GICS!$A$2:$H$159,6,0)</f>
        <v>Consumer Services</v>
      </c>
      <c r="J625" s="84">
        <f>VLOOKUP($D625,GICS!$A$2:$H$159,7,0)</f>
        <v>25</v>
      </c>
      <c r="K625" s="84" t="str">
        <f>VLOOKUP($D625,GICS!$A$2:$H$159,8,0)</f>
        <v>Consumer Discretionary</v>
      </c>
    </row>
    <row r="626" spans="1:12" x14ac:dyDescent="0.3">
      <c r="A626" s="84" t="s">
        <v>1584</v>
      </c>
      <c r="B626" s="85">
        <v>93.29</v>
      </c>
      <c r="C626" s="84" t="s">
        <v>1532</v>
      </c>
      <c r="D626" s="84">
        <v>25301030</v>
      </c>
      <c r="E626" s="84" t="str">
        <f>VLOOKUP($D626,GICS!$A$2:$H$159,2,0)</f>
        <v xml:space="preserve">Leisure Facilities </v>
      </c>
      <c r="F626" s="84">
        <f>VLOOKUP($D626,GICS!$A$2:$H$159,3,0)</f>
        <v>253010</v>
      </c>
      <c r="G626" s="84" t="str">
        <f>VLOOKUP($D626,GICS!$A$2:$H$159,4,0)</f>
        <v xml:space="preserve">Hotels, Restaurants &amp; Leisure </v>
      </c>
      <c r="H626" s="84">
        <f>VLOOKUP($D626,GICS!$A$2:$H$159,5,0)</f>
        <v>2530</v>
      </c>
      <c r="I626" s="84" t="str">
        <f>VLOOKUP($D626,GICS!$A$2:$H$159,6,0)</f>
        <v>Consumer Services</v>
      </c>
      <c r="J626" s="84">
        <f>VLOOKUP($D626,GICS!$A$2:$H$159,7,0)</f>
        <v>25</v>
      </c>
      <c r="K626" s="84" t="str">
        <f>VLOOKUP($D626,GICS!$A$2:$H$159,8,0)</f>
        <v>Consumer Discretionary</v>
      </c>
    </row>
    <row r="627" spans="1:12" x14ac:dyDescent="0.3">
      <c r="A627" s="84" t="s">
        <v>1585</v>
      </c>
      <c r="B627" s="85">
        <v>94.11</v>
      </c>
      <c r="C627" s="84" t="s">
        <v>1533</v>
      </c>
      <c r="D627" s="84">
        <v>20201070</v>
      </c>
      <c r="E627" s="84" t="str">
        <f>VLOOKUP($D627,GICS!$A$2:$H$159,2,0)</f>
        <v xml:space="preserve">Diversified Support Services </v>
      </c>
      <c r="F627" s="84">
        <f>VLOOKUP($D627,GICS!$A$2:$H$159,3,0)</f>
        <v>202010</v>
      </c>
      <c r="G627" s="84" t="str">
        <f>VLOOKUP($D627,GICS!$A$2:$H$159,4,0)</f>
        <v xml:space="preserve">Commercial Services &amp; Supplies </v>
      </c>
      <c r="H627" s="84">
        <f>VLOOKUP($D627,GICS!$A$2:$H$159,5,0)</f>
        <v>2020</v>
      </c>
      <c r="I627" s="84" t="str">
        <f>VLOOKUP($D627,GICS!$A$2:$H$159,6,0)</f>
        <v>Commercial &amp; Professional Services</v>
      </c>
      <c r="J627" s="84">
        <f>VLOOKUP($D627,GICS!$A$2:$H$159,7,0)</f>
        <v>20</v>
      </c>
      <c r="K627" s="84" t="str">
        <f>VLOOKUP($D627,GICS!$A$2:$H$159,8,0)</f>
        <v>Industrials</v>
      </c>
    </row>
    <row r="628" spans="1:12" x14ac:dyDescent="0.3">
      <c r="A628" s="84" t="s">
        <v>1585</v>
      </c>
      <c r="B628" s="85">
        <v>94.12</v>
      </c>
      <c r="C628" s="84" t="s">
        <v>1534</v>
      </c>
      <c r="D628" s="84">
        <v>20201070</v>
      </c>
      <c r="E628" s="84" t="str">
        <f>VLOOKUP($D628,GICS!$A$2:$H$159,2,0)</f>
        <v xml:space="preserve">Diversified Support Services </v>
      </c>
      <c r="F628" s="84">
        <f>VLOOKUP($D628,GICS!$A$2:$H$159,3,0)</f>
        <v>202010</v>
      </c>
      <c r="G628" s="84" t="str">
        <f>VLOOKUP($D628,GICS!$A$2:$H$159,4,0)</f>
        <v xml:space="preserve">Commercial Services &amp; Supplies </v>
      </c>
      <c r="H628" s="84">
        <f>VLOOKUP($D628,GICS!$A$2:$H$159,5,0)</f>
        <v>2020</v>
      </c>
      <c r="I628" s="84" t="str">
        <f>VLOOKUP($D628,GICS!$A$2:$H$159,6,0)</f>
        <v>Commercial &amp; Professional Services</v>
      </c>
      <c r="J628" s="84">
        <f>VLOOKUP($D628,GICS!$A$2:$H$159,7,0)</f>
        <v>20</v>
      </c>
      <c r="K628" s="84" t="str">
        <f>VLOOKUP($D628,GICS!$A$2:$H$159,8,0)</f>
        <v>Industrials</v>
      </c>
    </row>
    <row r="629" spans="1:12" x14ac:dyDescent="0.3">
      <c r="A629" s="84" t="s">
        <v>1585</v>
      </c>
      <c r="B629" s="85">
        <v>94.2</v>
      </c>
      <c r="C629" s="84" t="s">
        <v>1535</v>
      </c>
      <c r="D629" s="84">
        <v>20201070</v>
      </c>
      <c r="E629" s="84" t="str">
        <f>VLOOKUP($D629,GICS!$A$2:$H$159,2,0)</f>
        <v xml:space="preserve">Diversified Support Services </v>
      </c>
      <c r="F629" s="84">
        <f>VLOOKUP($D629,GICS!$A$2:$H$159,3,0)</f>
        <v>202010</v>
      </c>
      <c r="G629" s="84" t="str">
        <f>VLOOKUP($D629,GICS!$A$2:$H$159,4,0)</f>
        <v xml:space="preserve">Commercial Services &amp; Supplies </v>
      </c>
      <c r="H629" s="84">
        <f>VLOOKUP($D629,GICS!$A$2:$H$159,5,0)</f>
        <v>2020</v>
      </c>
      <c r="I629" s="84" t="str">
        <f>VLOOKUP($D629,GICS!$A$2:$H$159,6,0)</f>
        <v>Commercial &amp; Professional Services</v>
      </c>
      <c r="J629" s="84">
        <f>VLOOKUP($D629,GICS!$A$2:$H$159,7,0)</f>
        <v>20</v>
      </c>
      <c r="K629" s="84" t="str">
        <f>VLOOKUP($D629,GICS!$A$2:$H$159,8,0)</f>
        <v>Industrials</v>
      </c>
    </row>
    <row r="630" spans="1:12" x14ac:dyDescent="0.3">
      <c r="A630" s="84" t="s">
        <v>1585</v>
      </c>
      <c r="B630" s="85">
        <v>94.91</v>
      </c>
      <c r="C630" s="84" t="s">
        <v>1536</v>
      </c>
      <c r="D630" s="84">
        <v>20201070</v>
      </c>
      <c r="E630" s="84" t="str">
        <f>VLOOKUP($D630,GICS!$A$2:$H$159,2,0)</f>
        <v xml:space="preserve">Diversified Support Services </v>
      </c>
      <c r="F630" s="84">
        <f>VLOOKUP($D630,GICS!$A$2:$H$159,3,0)</f>
        <v>202010</v>
      </c>
      <c r="G630" s="84" t="str">
        <f>VLOOKUP($D630,GICS!$A$2:$H$159,4,0)</f>
        <v xml:space="preserve">Commercial Services &amp; Supplies </v>
      </c>
      <c r="H630" s="84">
        <f>VLOOKUP($D630,GICS!$A$2:$H$159,5,0)</f>
        <v>2020</v>
      </c>
      <c r="I630" s="84" t="str">
        <f>VLOOKUP($D630,GICS!$A$2:$H$159,6,0)</f>
        <v>Commercial &amp; Professional Services</v>
      </c>
      <c r="J630" s="84">
        <f>VLOOKUP($D630,GICS!$A$2:$H$159,7,0)</f>
        <v>20</v>
      </c>
      <c r="K630" s="84" t="str">
        <f>VLOOKUP($D630,GICS!$A$2:$H$159,8,0)</f>
        <v>Industrials</v>
      </c>
    </row>
    <row r="631" spans="1:12" x14ac:dyDescent="0.3">
      <c r="A631" s="84" t="s">
        <v>1585</v>
      </c>
      <c r="B631" s="85">
        <v>94.92</v>
      </c>
      <c r="C631" s="84" t="s">
        <v>1537</v>
      </c>
      <c r="D631" s="84">
        <v>20201070</v>
      </c>
      <c r="E631" s="84" t="str">
        <f>VLOOKUP($D631,GICS!$A$2:$H$159,2,0)</f>
        <v xml:space="preserve">Diversified Support Services </v>
      </c>
      <c r="F631" s="84">
        <f>VLOOKUP($D631,GICS!$A$2:$H$159,3,0)</f>
        <v>202010</v>
      </c>
      <c r="G631" s="84" t="str">
        <f>VLOOKUP($D631,GICS!$A$2:$H$159,4,0)</f>
        <v xml:space="preserve">Commercial Services &amp; Supplies </v>
      </c>
      <c r="H631" s="84">
        <f>VLOOKUP($D631,GICS!$A$2:$H$159,5,0)</f>
        <v>2020</v>
      </c>
      <c r="I631" s="84" t="str">
        <f>VLOOKUP($D631,GICS!$A$2:$H$159,6,0)</f>
        <v>Commercial &amp; Professional Services</v>
      </c>
      <c r="J631" s="84">
        <f>VLOOKUP($D631,GICS!$A$2:$H$159,7,0)</f>
        <v>20</v>
      </c>
      <c r="K631" s="84" t="str">
        <f>VLOOKUP($D631,GICS!$A$2:$H$159,8,0)</f>
        <v>Industrials</v>
      </c>
    </row>
    <row r="632" spans="1:12" x14ac:dyDescent="0.3">
      <c r="A632" s="84" t="s">
        <v>1585</v>
      </c>
      <c r="B632" s="85">
        <v>94.99</v>
      </c>
      <c r="C632" s="84" t="s">
        <v>1538</v>
      </c>
      <c r="D632" s="84">
        <v>20201070</v>
      </c>
      <c r="E632" s="84" t="str">
        <f>VLOOKUP($D632,GICS!$A$2:$H$159,2,0)</f>
        <v xml:space="preserve">Diversified Support Services </v>
      </c>
      <c r="F632" s="84">
        <f>VLOOKUP($D632,GICS!$A$2:$H$159,3,0)</f>
        <v>202010</v>
      </c>
      <c r="G632" s="84" t="str">
        <f>VLOOKUP($D632,GICS!$A$2:$H$159,4,0)</f>
        <v xml:space="preserve">Commercial Services &amp; Supplies </v>
      </c>
      <c r="H632" s="84">
        <f>VLOOKUP($D632,GICS!$A$2:$H$159,5,0)</f>
        <v>2020</v>
      </c>
      <c r="I632" s="84" t="str">
        <f>VLOOKUP($D632,GICS!$A$2:$H$159,6,0)</f>
        <v>Commercial &amp; Professional Services</v>
      </c>
      <c r="J632" s="84">
        <f>VLOOKUP($D632,GICS!$A$2:$H$159,7,0)</f>
        <v>20</v>
      </c>
      <c r="K632" s="84" t="str">
        <f>VLOOKUP($D632,GICS!$A$2:$H$159,8,0)</f>
        <v>Industrials</v>
      </c>
    </row>
    <row r="633" spans="1:12" x14ac:dyDescent="0.3">
      <c r="A633" s="84" t="s">
        <v>1585</v>
      </c>
      <c r="B633" s="85">
        <v>95.11</v>
      </c>
      <c r="C633" s="84" t="s">
        <v>1539</v>
      </c>
      <c r="D633" s="84">
        <v>20201060</v>
      </c>
      <c r="E633" s="84" t="str">
        <f>VLOOKUP($D633,GICS!$A$2:$H$159,2,0)</f>
        <v xml:space="preserve">Office Services &amp; Supplies </v>
      </c>
      <c r="F633" s="84">
        <f>VLOOKUP($D633,GICS!$A$2:$H$159,3,0)</f>
        <v>202010</v>
      </c>
      <c r="G633" s="84" t="str">
        <f>VLOOKUP($D633,GICS!$A$2:$H$159,4,0)</f>
        <v xml:space="preserve">Commercial Services &amp; Supplies </v>
      </c>
      <c r="H633" s="84">
        <f>VLOOKUP($D633,GICS!$A$2:$H$159,5,0)</f>
        <v>2020</v>
      </c>
      <c r="I633" s="84" t="str">
        <f>VLOOKUP($D633,GICS!$A$2:$H$159,6,0)</f>
        <v>Commercial &amp; Professional Services</v>
      </c>
      <c r="J633" s="84">
        <f>VLOOKUP($D633,GICS!$A$2:$H$159,7,0)</f>
        <v>20</v>
      </c>
      <c r="K633" s="84" t="str">
        <f>VLOOKUP($D633,GICS!$A$2:$H$159,8,0)</f>
        <v>Industrials</v>
      </c>
    </row>
    <row r="634" spans="1:12" x14ac:dyDescent="0.3">
      <c r="A634" s="84" t="s">
        <v>1585</v>
      </c>
      <c r="B634" s="85">
        <v>95.12</v>
      </c>
      <c r="C634" s="84" t="s">
        <v>1540</v>
      </c>
      <c r="D634" s="84">
        <v>20201060</v>
      </c>
      <c r="E634" s="84" t="str">
        <f>VLOOKUP($D634,GICS!$A$2:$H$159,2,0)</f>
        <v xml:space="preserve">Office Services &amp; Supplies </v>
      </c>
      <c r="F634" s="84">
        <f>VLOOKUP($D634,GICS!$A$2:$H$159,3,0)</f>
        <v>202010</v>
      </c>
      <c r="G634" s="84" t="str">
        <f>VLOOKUP($D634,GICS!$A$2:$H$159,4,0)</f>
        <v xml:space="preserve">Commercial Services &amp; Supplies </v>
      </c>
      <c r="H634" s="84">
        <f>VLOOKUP($D634,GICS!$A$2:$H$159,5,0)</f>
        <v>2020</v>
      </c>
      <c r="I634" s="84" t="str">
        <f>VLOOKUP($D634,GICS!$A$2:$H$159,6,0)</f>
        <v>Commercial &amp; Professional Services</v>
      </c>
      <c r="J634" s="84">
        <f>VLOOKUP($D634,GICS!$A$2:$H$159,7,0)</f>
        <v>20</v>
      </c>
      <c r="K634" s="84" t="str">
        <f>VLOOKUP($D634,GICS!$A$2:$H$159,8,0)</f>
        <v>Industrials</v>
      </c>
    </row>
    <row r="635" spans="1:12" x14ac:dyDescent="0.3">
      <c r="A635" s="84" t="s">
        <v>1585</v>
      </c>
      <c r="B635" s="85">
        <v>95.21</v>
      </c>
      <c r="C635" s="84" t="s">
        <v>1541</v>
      </c>
      <c r="D635" s="84">
        <v>25504030</v>
      </c>
      <c r="E635" s="84" t="str">
        <f>VLOOKUP($D635,GICS!$A$2:$H$159,2,0)</f>
        <v xml:space="preserve">Home Improvement Retail </v>
      </c>
      <c r="F635" s="84">
        <f>VLOOKUP($D635,GICS!$A$2:$H$159,3,0)</f>
        <v>255040</v>
      </c>
      <c r="G635" s="84" t="str">
        <f>VLOOKUP($D635,GICS!$A$2:$H$159,4,0)</f>
        <v xml:space="preserve">Specialty Retail </v>
      </c>
      <c r="H635" s="84">
        <f>VLOOKUP($D635,GICS!$A$2:$H$159,5,0)</f>
        <v>2550</v>
      </c>
      <c r="I635" s="84" t="str">
        <f>VLOOKUP($D635,GICS!$A$2:$H$159,6,0)</f>
        <v>Retailing</v>
      </c>
      <c r="J635" s="84">
        <f>VLOOKUP($D635,GICS!$A$2:$H$159,7,0)</f>
        <v>25</v>
      </c>
      <c r="K635" s="84" t="str">
        <f>VLOOKUP($D635,GICS!$A$2:$H$159,8,0)</f>
        <v>Consumer Discretionary</v>
      </c>
    </row>
    <row r="636" spans="1:12" x14ac:dyDescent="0.3">
      <c r="A636" s="84" t="s">
        <v>1585</v>
      </c>
      <c r="B636" s="85">
        <v>95.22</v>
      </c>
      <c r="C636" s="84" t="s">
        <v>1542</v>
      </c>
      <c r="D636" s="84">
        <v>25504030</v>
      </c>
      <c r="E636" s="84" t="str">
        <f>VLOOKUP($D636,GICS!$A$2:$H$159,2,0)</f>
        <v xml:space="preserve">Home Improvement Retail </v>
      </c>
      <c r="F636" s="84">
        <f>VLOOKUP($D636,GICS!$A$2:$H$159,3,0)</f>
        <v>255040</v>
      </c>
      <c r="G636" s="84" t="str">
        <f>VLOOKUP($D636,GICS!$A$2:$H$159,4,0)</f>
        <v xml:space="preserve">Specialty Retail </v>
      </c>
      <c r="H636" s="84">
        <f>VLOOKUP($D636,GICS!$A$2:$H$159,5,0)</f>
        <v>2550</v>
      </c>
      <c r="I636" s="84" t="str">
        <f>VLOOKUP($D636,GICS!$A$2:$H$159,6,0)</f>
        <v>Retailing</v>
      </c>
      <c r="J636" s="84">
        <f>VLOOKUP($D636,GICS!$A$2:$H$159,7,0)</f>
        <v>25</v>
      </c>
      <c r="K636" s="84" t="str">
        <f>VLOOKUP($D636,GICS!$A$2:$H$159,8,0)</f>
        <v>Consumer Discretionary</v>
      </c>
    </row>
    <row r="637" spans="1:12" x14ac:dyDescent="0.3">
      <c r="A637" s="84" t="s">
        <v>1585</v>
      </c>
      <c r="B637" s="85">
        <v>95.23</v>
      </c>
      <c r="C637" s="84" t="s">
        <v>1543</v>
      </c>
      <c r="D637" s="84">
        <v>25302020</v>
      </c>
      <c r="E637" s="84" t="str">
        <f>VLOOKUP($D637,GICS!$A$2:$H$159,2,0)</f>
        <v xml:space="preserve">Specialized Consumer Services </v>
      </c>
      <c r="F637" s="84">
        <f>VLOOKUP($D637,GICS!$A$2:$H$159,3,0)</f>
        <v>253020</v>
      </c>
      <c r="G637" s="84" t="str">
        <f>VLOOKUP($D637,GICS!$A$2:$H$159,4,0)</f>
        <v xml:space="preserve">Diversified Consumer Services </v>
      </c>
      <c r="H637" s="84">
        <f>VLOOKUP($D637,GICS!$A$2:$H$159,5,0)</f>
        <v>2530</v>
      </c>
      <c r="I637" s="84" t="str">
        <f>VLOOKUP($D637,GICS!$A$2:$H$159,6,0)</f>
        <v>Consumer Services</v>
      </c>
      <c r="J637" s="84">
        <f>VLOOKUP($D637,GICS!$A$2:$H$159,7,0)</f>
        <v>25</v>
      </c>
      <c r="K637" s="84" t="str">
        <f>VLOOKUP($D637,GICS!$A$2:$H$159,8,0)</f>
        <v>Consumer Discretionary</v>
      </c>
    </row>
    <row r="638" spans="1:12" x14ac:dyDescent="0.3">
      <c r="A638" s="84" t="s">
        <v>1585</v>
      </c>
      <c r="B638" s="85">
        <v>95.24</v>
      </c>
      <c r="C638" s="84" t="s">
        <v>1544</v>
      </c>
      <c r="D638" s="84">
        <v>25504030</v>
      </c>
      <c r="E638" s="84" t="str">
        <f>VLOOKUP($D638,GICS!$A$2:$H$159,2,0)</f>
        <v xml:space="preserve">Home Improvement Retail </v>
      </c>
      <c r="F638" s="84">
        <f>VLOOKUP($D638,GICS!$A$2:$H$159,3,0)</f>
        <v>255040</v>
      </c>
      <c r="G638" s="84" t="str">
        <f>VLOOKUP($D638,GICS!$A$2:$H$159,4,0)</f>
        <v xml:space="preserve">Specialty Retail </v>
      </c>
      <c r="H638" s="84">
        <f>VLOOKUP($D638,GICS!$A$2:$H$159,5,0)</f>
        <v>2550</v>
      </c>
      <c r="I638" s="84" t="str">
        <f>VLOOKUP($D638,GICS!$A$2:$H$159,6,0)</f>
        <v>Retailing</v>
      </c>
      <c r="J638" s="84">
        <f>VLOOKUP($D638,GICS!$A$2:$H$159,7,0)</f>
        <v>25</v>
      </c>
      <c r="K638" s="84" t="str">
        <f>VLOOKUP($D638,GICS!$A$2:$H$159,8,0)</f>
        <v>Consumer Discretionary</v>
      </c>
      <c r="L638" s="86"/>
    </row>
    <row r="639" spans="1:12" x14ac:dyDescent="0.3">
      <c r="A639" s="84" t="s">
        <v>1585</v>
      </c>
      <c r="B639" s="85">
        <v>95.25</v>
      </c>
      <c r="C639" s="84" t="s">
        <v>1545</v>
      </c>
      <c r="D639" s="84">
        <v>25302020</v>
      </c>
      <c r="E639" s="84" t="str">
        <f>VLOOKUP($D639,GICS!$A$2:$H$159,2,0)</f>
        <v xml:space="preserve">Specialized Consumer Services </v>
      </c>
      <c r="F639" s="84">
        <f>VLOOKUP($D639,GICS!$A$2:$H$159,3,0)</f>
        <v>253020</v>
      </c>
      <c r="G639" s="84" t="str">
        <f>VLOOKUP($D639,GICS!$A$2:$H$159,4,0)</f>
        <v xml:space="preserve">Diversified Consumer Services </v>
      </c>
      <c r="H639" s="84">
        <f>VLOOKUP($D639,GICS!$A$2:$H$159,5,0)</f>
        <v>2530</v>
      </c>
      <c r="I639" s="84" t="str">
        <f>VLOOKUP($D639,GICS!$A$2:$H$159,6,0)</f>
        <v>Consumer Services</v>
      </c>
      <c r="J639" s="84">
        <f>VLOOKUP($D639,GICS!$A$2:$H$159,7,0)</f>
        <v>25</v>
      </c>
      <c r="K639" s="84" t="str">
        <f>VLOOKUP($D639,GICS!$A$2:$H$159,8,0)</f>
        <v>Consumer Discretionary</v>
      </c>
    </row>
    <row r="640" spans="1:12" x14ac:dyDescent="0.3">
      <c r="A640" s="84" t="s">
        <v>1585</v>
      </c>
      <c r="B640" s="85">
        <v>95.29</v>
      </c>
      <c r="C640" s="84" t="s">
        <v>1546</v>
      </c>
      <c r="D640" s="84">
        <v>25504030</v>
      </c>
      <c r="E640" s="84" t="str">
        <f>VLOOKUP($D640,GICS!$A$2:$H$159,2,0)</f>
        <v xml:space="preserve">Home Improvement Retail </v>
      </c>
      <c r="F640" s="84">
        <f>VLOOKUP($D640,GICS!$A$2:$H$159,3,0)</f>
        <v>255040</v>
      </c>
      <c r="G640" s="84" t="str">
        <f>VLOOKUP($D640,GICS!$A$2:$H$159,4,0)</f>
        <v xml:space="preserve">Specialty Retail </v>
      </c>
      <c r="H640" s="84">
        <f>VLOOKUP($D640,GICS!$A$2:$H$159,5,0)</f>
        <v>2550</v>
      </c>
      <c r="I640" s="84" t="str">
        <f>VLOOKUP($D640,GICS!$A$2:$H$159,6,0)</f>
        <v>Retailing</v>
      </c>
      <c r="J640" s="84">
        <f>VLOOKUP($D640,GICS!$A$2:$H$159,7,0)</f>
        <v>25</v>
      </c>
      <c r="K640" s="84" t="str">
        <f>VLOOKUP($D640,GICS!$A$2:$H$159,8,0)</f>
        <v>Consumer Discretionary</v>
      </c>
      <c r="L640" s="86"/>
    </row>
    <row r="641" spans="1:11" x14ac:dyDescent="0.3">
      <c r="A641" s="84" t="s">
        <v>1585</v>
      </c>
      <c r="B641" s="85">
        <v>96.01</v>
      </c>
      <c r="C641" s="84" t="s">
        <v>1547</v>
      </c>
      <c r="D641" s="84">
        <v>25302020</v>
      </c>
      <c r="E641" s="84" t="str">
        <f>VLOOKUP($D641,GICS!$A$2:$H$159,2,0)</f>
        <v xml:space="preserve">Specialized Consumer Services </v>
      </c>
      <c r="F641" s="84">
        <f>VLOOKUP($D641,GICS!$A$2:$H$159,3,0)</f>
        <v>253020</v>
      </c>
      <c r="G641" s="84" t="str">
        <f>VLOOKUP($D641,GICS!$A$2:$H$159,4,0)</f>
        <v xml:space="preserve">Diversified Consumer Services </v>
      </c>
      <c r="H641" s="84">
        <f>VLOOKUP($D641,GICS!$A$2:$H$159,5,0)</f>
        <v>2530</v>
      </c>
      <c r="I641" s="84" t="str">
        <f>VLOOKUP($D641,GICS!$A$2:$H$159,6,0)</f>
        <v>Consumer Services</v>
      </c>
      <c r="J641" s="84">
        <f>VLOOKUP($D641,GICS!$A$2:$H$159,7,0)</f>
        <v>25</v>
      </c>
      <c r="K641" s="84" t="str">
        <f>VLOOKUP($D641,GICS!$A$2:$H$159,8,0)</f>
        <v>Consumer Discretionary</v>
      </c>
    </row>
    <row r="642" spans="1:11" x14ac:dyDescent="0.3">
      <c r="A642" s="84" t="s">
        <v>1585</v>
      </c>
      <c r="B642" s="85">
        <v>96.02</v>
      </c>
      <c r="C642" s="84" t="s">
        <v>1548</v>
      </c>
      <c r="D642" s="84">
        <v>25302020</v>
      </c>
      <c r="E642" s="84" t="str">
        <f>VLOOKUP($D642,GICS!$A$2:$H$159,2,0)</f>
        <v xml:space="preserve">Specialized Consumer Services </v>
      </c>
      <c r="F642" s="84">
        <f>VLOOKUP($D642,GICS!$A$2:$H$159,3,0)</f>
        <v>253020</v>
      </c>
      <c r="G642" s="84" t="str">
        <f>VLOOKUP($D642,GICS!$A$2:$H$159,4,0)</f>
        <v xml:space="preserve">Diversified Consumer Services </v>
      </c>
      <c r="H642" s="84">
        <f>VLOOKUP($D642,GICS!$A$2:$H$159,5,0)</f>
        <v>2530</v>
      </c>
      <c r="I642" s="84" t="str">
        <f>VLOOKUP($D642,GICS!$A$2:$H$159,6,0)</f>
        <v>Consumer Services</v>
      </c>
      <c r="J642" s="84">
        <f>VLOOKUP($D642,GICS!$A$2:$H$159,7,0)</f>
        <v>25</v>
      </c>
      <c r="K642" s="84" t="str">
        <f>VLOOKUP($D642,GICS!$A$2:$H$159,8,0)</f>
        <v>Consumer Discretionary</v>
      </c>
    </row>
    <row r="643" spans="1:11" x14ac:dyDescent="0.3">
      <c r="A643" s="84" t="s">
        <v>1585</v>
      </c>
      <c r="B643" s="85">
        <v>96.03</v>
      </c>
      <c r="C643" s="84" t="s">
        <v>1549</v>
      </c>
      <c r="D643" s="84">
        <v>25302020</v>
      </c>
      <c r="E643" s="84" t="str">
        <f>VLOOKUP($D643,GICS!$A$2:$H$159,2,0)</f>
        <v xml:space="preserve">Specialized Consumer Services </v>
      </c>
      <c r="F643" s="84">
        <f>VLOOKUP($D643,GICS!$A$2:$H$159,3,0)</f>
        <v>253020</v>
      </c>
      <c r="G643" s="84" t="str">
        <f>VLOOKUP($D643,GICS!$A$2:$H$159,4,0)</f>
        <v xml:space="preserve">Diversified Consumer Services </v>
      </c>
      <c r="H643" s="84">
        <f>VLOOKUP($D643,GICS!$A$2:$H$159,5,0)</f>
        <v>2530</v>
      </c>
      <c r="I643" s="84" t="str">
        <f>VLOOKUP($D643,GICS!$A$2:$H$159,6,0)</f>
        <v>Consumer Services</v>
      </c>
      <c r="J643" s="84">
        <f>VLOOKUP($D643,GICS!$A$2:$H$159,7,0)</f>
        <v>25</v>
      </c>
      <c r="K643" s="84" t="str">
        <f>VLOOKUP($D643,GICS!$A$2:$H$159,8,0)</f>
        <v>Consumer Discretionary</v>
      </c>
    </row>
    <row r="644" spans="1:11" x14ac:dyDescent="0.3">
      <c r="A644" s="84" t="s">
        <v>1585</v>
      </c>
      <c r="B644" s="85">
        <v>96.04</v>
      </c>
      <c r="C644" s="84" t="s">
        <v>1550</v>
      </c>
      <c r="D644" s="84">
        <v>25302020</v>
      </c>
      <c r="E644" s="84" t="str">
        <f>VLOOKUP($D644,GICS!$A$2:$H$159,2,0)</f>
        <v xml:space="preserve">Specialized Consumer Services </v>
      </c>
      <c r="F644" s="84">
        <f>VLOOKUP($D644,GICS!$A$2:$H$159,3,0)</f>
        <v>253020</v>
      </c>
      <c r="G644" s="84" t="str">
        <f>VLOOKUP($D644,GICS!$A$2:$H$159,4,0)</f>
        <v xml:space="preserve">Diversified Consumer Services </v>
      </c>
      <c r="H644" s="84">
        <f>VLOOKUP($D644,GICS!$A$2:$H$159,5,0)</f>
        <v>2530</v>
      </c>
      <c r="I644" s="84" t="str">
        <f>VLOOKUP($D644,GICS!$A$2:$H$159,6,0)</f>
        <v>Consumer Services</v>
      </c>
      <c r="J644" s="84">
        <f>VLOOKUP($D644,GICS!$A$2:$H$159,7,0)</f>
        <v>25</v>
      </c>
      <c r="K644" s="84" t="str">
        <f>VLOOKUP($D644,GICS!$A$2:$H$159,8,0)</f>
        <v>Consumer Discretionary</v>
      </c>
    </row>
    <row r="645" spans="1:11" x14ac:dyDescent="0.3">
      <c r="A645" s="84" t="s">
        <v>1585</v>
      </c>
      <c r="B645" s="85">
        <v>96.09</v>
      </c>
      <c r="C645" s="84" t="s">
        <v>1569</v>
      </c>
      <c r="D645" s="84">
        <v>25302020</v>
      </c>
      <c r="E645" s="84" t="str">
        <f>VLOOKUP($D645,GICS!$A$2:$H$159,2,0)</f>
        <v xml:space="preserve">Specialized Consumer Services </v>
      </c>
      <c r="F645" s="84">
        <f>VLOOKUP($D645,GICS!$A$2:$H$159,3,0)</f>
        <v>253020</v>
      </c>
      <c r="G645" s="84" t="str">
        <f>VLOOKUP($D645,GICS!$A$2:$H$159,4,0)</f>
        <v xml:space="preserve">Diversified Consumer Services </v>
      </c>
      <c r="H645" s="84">
        <f>VLOOKUP($D645,GICS!$A$2:$H$159,5,0)</f>
        <v>2530</v>
      </c>
      <c r="I645" s="84" t="str">
        <f>VLOOKUP($D645,GICS!$A$2:$H$159,6,0)</f>
        <v>Consumer Services</v>
      </c>
      <c r="J645" s="84">
        <f>VLOOKUP($D645,GICS!$A$2:$H$159,7,0)</f>
        <v>25</v>
      </c>
      <c r="K645" s="84" t="str">
        <f>VLOOKUP($D645,GICS!$A$2:$H$159,8,0)</f>
        <v>Consumer Discretionary</v>
      </c>
    </row>
    <row r="646" spans="1:11" x14ac:dyDescent="0.3">
      <c r="A646" s="84" t="s">
        <v>1586</v>
      </c>
      <c r="B646" s="85">
        <v>97</v>
      </c>
      <c r="C646" s="84" t="s">
        <v>1568</v>
      </c>
      <c r="D646" s="84">
        <v>25302020</v>
      </c>
      <c r="E646" s="84" t="str">
        <f>VLOOKUP($D646,GICS!$A$2:$H$159,2,0)</f>
        <v xml:space="preserve">Specialized Consumer Services </v>
      </c>
      <c r="F646" s="84">
        <f>VLOOKUP($D646,GICS!$A$2:$H$159,3,0)</f>
        <v>253020</v>
      </c>
      <c r="G646" s="84" t="str">
        <f>VLOOKUP($D646,GICS!$A$2:$H$159,4,0)</f>
        <v xml:space="preserve">Diversified Consumer Services </v>
      </c>
      <c r="H646" s="84">
        <f>VLOOKUP($D646,GICS!$A$2:$H$159,5,0)</f>
        <v>2530</v>
      </c>
      <c r="I646" s="84" t="str">
        <f>VLOOKUP($D646,GICS!$A$2:$H$159,6,0)</f>
        <v>Consumer Services</v>
      </c>
      <c r="J646" s="84">
        <f>VLOOKUP($D646,GICS!$A$2:$H$159,7,0)</f>
        <v>25</v>
      </c>
      <c r="K646" s="84" t="str">
        <f>VLOOKUP($D646,GICS!$A$2:$H$159,8,0)</f>
        <v>Consumer Discretionary</v>
      </c>
    </row>
    <row r="647" spans="1:11" x14ac:dyDescent="0.3">
      <c r="A647" s="84" t="s">
        <v>1586</v>
      </c>
      <c r="B647" s="85">
        <v>98.1</v>
      </c>
      <c r="C647" s="84" t="s">
        <v>1551</v>
      </c>
      <c r="D647" s="84">
        <v>25302020</v>
      </c>
      <c r="E647" s="84" t="str">
        <f>VLOOKUP($D647,GICS!$A$2:$H$159,2,0)</f>
        <v xml:space="preserve">Specialized Consumer Services </v>
      </c>
      <c r="F647" s="84">
        <f>VLOOKUP($D647,GICS!$A$2:$H$159,3,0)</f>
        <v>253020</v>
      </c>
      <c r="G647" s="84" t="str">
        <f>VLOOKUP($D647,GICS!$A$2:$H$159,4,0)</f>
        <v xml:space="preserve">Diversified Consumer Services </v>
      </c>
      <c r="H647" s="84">
        <f>VLOOKUP($D647,GICS!$A$2:$H$159,5,0)</f>
        <v>2530</v>
      </c>
      <c r="I647" s="84" t="str">
        <f>VLOOKUP($D647,GICS!$A$2:$H$159,6,0)</f>
        <v>Consumer Services</v>
      </c>
      <c r="J647" s="84">
        <f>VLOOKUP($D647,GICS!$A$2:$H$159,7,0)</f>
        <v>25</v>
      </c>
      <c r="K647" s="84" t="str">
        <f>VLOOKUP($D647,GICS!$A$2:$H$159,8,0)</f>
        <v>Consumer Discretionary</v>
      </c>
    </row>
    <row r="648" spans="1:11" x14ac:dyDescent="0.3">
      <c r="A648" s="84" t="s">
        <v>1586</v>
      </c>
      <c r="B648" s="85">
        <v>98.2</v>
      </c>
      <c r="C648" s="84" t="s">
        <v>1570</v>
      </c>
      <c r="D648" s="84">
        <v>25302020</v>
      </c>
      <c r="E648" s="84" t="str">
        <f>VLOOKUP($D648,GICS!$A$2:$H$159,2,0)</f>
        <v xml:space="preserve">Specialized Consumer Services </v>
      </c>
      <c r="F648" s="84">
        <f>VLOOKUP($D648,GICS!$A$2:$H$159,3,0)</f>
        <v>253020</v>
      </c>
      <c r="G648" s="84" t="str">
        <f>VLOOKUP($D648,GICS!$A$2:$H$159,4,0)</f>
        <v xml:space="preserve">Diversified Consumer Services </v>
      </c>
      <c r="H648" s="84">
        <f>VLOOKUP($D648,GICS!$A$2:$H$159,5,0)</f>
        <v>2530</v>
      </c>
      <c r="I648" s="84" t="str">
        <f>VLOOKUP($D648,GICS!$A$2:$H$159,6,0)</f>
        <v>Consumer Services</v>
      </c>
      <c r="J648" s="84">
        <f>VLOOKUP($D648,GICS!$A$2:$H$159,7,0)</f>
        <v>25</v>
      </c>
      <c r="K648" s="84" t="str">
        <f>VLOOKUP($D648,GICS!$A$2:$H$159,8,0)</f>
        <v>Consumer Discretionary</v>
      </c>
    </row>
    <row r="649" spans="1:11" x14ac:dyDescent="0.3">
      <c r="A649" s="84" t="s">
        <v>1587</v>
      </c>
      <c r="B649" s="85">
        <v>99</v>
      </c>
      <c r="C649" s="84" t="s">
        <v>1571</v>
      </c>
      <c r="D649" s="84">
        <v>20201070</v>
      </c>
      <c r="E649" s="84" t="str">
        <f>VLOOKUP($D649,GICS!$A$2:$H$159,2,0)</f>
        <v xml:space="preserve">Diversified Support Services </v>
      </c>
      <c r="F649" s="84">
        <f>VLOOKUP($D649,GICS!$A$2:$H$159,3,0)</f>
        <v>202010</v>
      </c>
      <c r="G649" s="84" t="str">
        <f>VLOOKUP($D649,GICS!$A$2:$H$159,4,0)</f>
        <v xml:space="preserve">Commercial Services &amp; Supplies </v>
      </c>
      <c r="H649" s="84">
        <f>VLOOKUP($D649,GICS!$A$2:$H$159,5,0)</f>
        <v>2020</v>
      </c>
      <c r="I649" s="84" t="str">
        <f>VLOOKUP($D649,GICS!$A$2:$H$159,6,0)</f>
        <v>Commercial &amp; Professional Services</v>
      </c>
      <c r="J649" s="84">
        <f>VLOOKUP($D649,GICS!$A$2:$H$159,7,0)</f>
        <v>20</v>
      </c>
      <c r="K649" s="84" t="str">
        <f>VLOOKUP($D649,GICS!$A$2:$H$159,8,0)</f>
        <v>Industrials</v>
      </c>
    </row>
  </sheetData>
  <autoFilter ref="A1:E649" xr:uid="{F2782203-7A01-441A-B9F4-65C7557BB373}"/>
  <mergeCells count="75">
    <mergeCell ref="C518:C519"/>
    <mergeCell ref="B518:B519"/>
    <mergeCell ref="A518:A519"/>
    <mergeCell ref="C510:C511"/>
    <mergeCell ref="B510:B511"/>
    <mergeCell ref="A510:A511"/>
    <mergeCell ref="C512:C513"/>
    <mergeCell ref="B512:B513"/>
    <mergeCell ref="A512:A513"/>
    <mergeCell ref="C504:C505"/>
    <mergeCell ref="B504:B505"/>
    <mergeCell ref="A504:A505"/>
    <mergeCell ref="C507:C508"/>
    <mergeCell ref="B507:B508"/>
    <mergeCell ref="A507:A508"/>
    <mergeCell ref="C496:C497"/>
    <mergeCell ref="B496:B497"/>
    <mergeCell ref="A496:A497"/>
    <mergeCell ref="C502:C503"/>
    <mergeCell ref="B502:B503"/>
    <mergeCell ref="A502:A503"/>
    <mergeCell ref="C492:C493"/>
    <mergeCell ref="B492:B493"/>
    <mergeCell ref="A492:A493"/>
    <mergeCell ref="A494:A495"/>
    <mergeCell ref="B494:B495"/>
    <mergeCell ref="C494:C495"/>
    <mergeCell ref="C488:C489"/>
    <mergeCell ref="B488:B489"/>
    <mergeCell ref="A488:A489"/>
    <mergeCell ref="A490:A491"/>
    <mergeCell ref="B490:B491"/>
    <mergeCell ref="C490:C491"/>
    <mergeCell ref="C474:C475"/>
    <mergeCell ref="B474:B475"/>
    <mergeCell ref="A474:A475"/>
    <mergeCell ref="C482:C483"/>
    <mergeCell ref="B482:B483"/>
    <mergeCell ref="A482:A483"/>
    <mergeCell ref="C316:C324"/>
    <mergeCell ref="B316:B324"/>
    <mergeCell ref="A316:A324"/>
    <mergeCell ref="C400:C401"/>
    <mergeCell ref="B400:B401"/>
    <mergeCell ref="A400:A401"/>
    <mergeCell ref="A303:A304"/>
    <mergeCell ref="B303:B304"/>
    <mergeCell ref="C303:C304"/>
    <mergeCell ref="C314:C315"/>
    <mergeCell ref="B314:B315"/>
    <mergeCell ref="A314:A315"/>
    <mergeCell ref="A259:A260"/>
    <mergeCell ref="B259:B260"/>
    <mergeCell ref="C259:C260"/>
    <mergeCell ref="C295:C296"/>
    <mergeCell ref="B295:B296"/>
    <mergeCell ref="A295:A296"/>
    <mergeCell ref="C189:C191"/>
    <mergeCell ref="B189:B191"/>
    <mergeCell ref="A189:A191"/>
    <mergeCell ref="C219:C220"/>
    <mergeCell ref="B219:B220"/>
    <mergeCell ref="A219:A220"/>
    <mergeCell ref="A49:A51"/>
    <mergeCell ref="B49:B51"/>
    <mergeCell ref="C49:C51"/>
    <mergeCell ref="A58:A59"/>
    <mergeCell ref="B58:B59"/>
    <mergeCell ref="C58:C59"/>
    <mergeCell ref="A43:A44"/>
    <mergeCell ref="B43:B44"/>
    <mergeCell ref="C43:C44"/>
    <mergeCell ref="A45:A46"/>
    <mergeCell ref="B45:B46"/>
    <mergeCell ref="C45:C46"/>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37AA8-1775-4C15-94C8-5543B0C26B0A}">
  <dimension ref="A1:P159"/>
  <sheetViews>
    <sheetView zoomScale="80" zoomScaleNormal="80" workbookViewId="0">
      <pane ySplit="1" topLeftCell="A2" activePane="bottomLeft" state="frozen"/>
      <selection pane="bottomLeft" activeCell="A3" sqref="A3"/>
    </sheetView>
  </sheetViews>
  <sheetFormatPr defaultRowHeight="14.4" x14ac:dyDescent="0.3"/>
  <cols>
    <col min="1" max="1" width="24.5546875" bestFit="1" customWidth="1"/>
    <col min="2" max="2" width="46.21875" bestFit="1" customWidth="1"/>
    <col min="3" max="3" width="20" bestFit="1" customWidth="1"/>
    <col min="4" max="4" width="55.77734375" bestFit="1" customWidth="1"/>
    <col min="5" max="5" width="26" bestFit="1" customWidth="1"/>
    <col min="6" max="6" width="46.33203125" bestFit="1" customWidth="1"/>
    <col min="7" max="7" width="18.5546875" bestFit="1" customWidth="1"/>
    <col min="8" max="8" width="24.109375" customWidth="1"/>
  </cols>
  <sheetData>
    <row r="1" spans="1:16" x14ac:dyDescent="0.3">
      <c r="A1" s="1" t="s">
        <v>1799</v>
      </c>
      <c r="B1" s="1" t="s">
        <v>1800</v>
      </c>
      <c r="C1" s="1" t="s">
        <v>1801</v>
      </c>
      <c r="D1" s="1" t="s">
        <v>1802</v>
      </c>
      <c r="E1" s="1" t="s">
        <v>1803</v>
      </c>
      <c r="F1" s="1" t="s">
        <v>1804</v>
      </c>
      <c r="G1" s="1" t="s">
        <v>1806</v>
      </c>
      <c r="H1" s="1" t="s">
        <v>1805</v>
      </c>
    </row>
    <row r="2" spans="1:16" x14ac:dyDescent="0.3">
      <c r="A2">
        <v>10101010</v>
      </c>
      <c r="B2" t="s">
        <v>1658</v>
      </c>
      <c r="C2">
        <v>101010</v>
      </c>
      <c r="D2" t="s">
        <v>1596</v>
      </c>
      <c r="E2">
        <v>1010</v>
      </c>
      <c r="F2" t="s">
        <v>23</v>
      </c>
      <c r="G2">
        <v>10</v>
      </c>
      <c r="H2" t="s">
        <v>23</v>
      </c>
    </row>
    <row r="3" spans="1:16" x14ac:dyDescent="0.3">
      <c r="A3">
        <v>10101020</v>
      </c>
      <c r="B3" t="s">
        <v>1659</v>
      </c>
      <c r="C3">
        <v>101010</v>
      </c>
      <c r="D3" t="s">
        <v>1596</v>
      </c>
      <c r="E3">
        <v>1010</v>
      </c>
      <c r="F3" t="s">
        <v>23</v>
      </c>
      <c r="G3">
        <v>10</v>
      </c>
      <c r="H3" t="s">
        <v>23</v>
      </c>
    </row>
    <row r="4" spans="1:16" x14ac:dyDescent="0.3">
      <c r="A4">
        <v>10102010</v>
      </c>
      <c r="B4" t="s">
        <v>1660</v>
      </c>
      <c r="C4">
        <v>101020</v>
      </c>
      <c r="D4" t="s">
        <v>1597</v>
      </c>
      <c r="E4">
        <v>1010</v>
      </c>
      <c r="F4" t="s">
        <v>23</v>
      </c>
      <c r="G4">
        <v>10</v>
      </c>
      <c r="H4" t="s">
        <v>23</v>
      </c>
    </row>
    <row r="5" spans="1:16" x14ac:dyDescent="0.3">
      <c r="A5">
        <v>10102020</v>
      </c>
      <c r="B5" t="s">
        <v>1661</v>
      </c>
      <c r="C5">
        <v>101020</v>
      </c>
      <c r="D5" t="s">
        <v>1597</v>
      </c>
      <c r="E5">
        <v>1010</v>
      </c>
      <c r="F5" t="s">
        <v>23</v>
      </c>
      <c r="G5">
        <v>10</v>
      </c>
      <c r="H5" t="s">
        <v>23</v>
      </c>
    </row>
    <row r="6" spans="1:16" x14ac:dyDescent="0.3">
      <c r="A6">
        <v>10102030</v>
      </c>
      <c r="B6" t="s">
        <v>1662</v>
      </c>
      <c r="C6">
        <v>101020</v>
      </c>
      <c r="D6" t="s">
        <v>1597</v>
      </c>
      <c r="E6">
        <v>1010</v>
      </c>
      <c r="F6" t="s">
        <v>23</v>
      </c>
      <c r="G6">
        <v>10</v>
      </c>
      <c r="H6" t="s">
        <v>23</v>
      </c>
    </row>
    <row r="7" spans="1:16" x14ac:dyDescent="0.3">
      <c r="A7">
        <v>10102040</v>
      </c>
      <c r="B7" t="s">
        <v>1663</v>
      </c>
      <c r="C7">
        <v>101020</v>
      </c>
      <c r="D7" t="s">
        <v>1597</v>
      </c>
      <c r="E7">
        <v>1010</v>
      </c>
      <c r="F7" t="s">
        <v>23</v>
      </c>
      <c r="G7">
        <v>10</v>
      </c>
      <c r="H7" t="s">
        <v>23</v>
      </c>
    </row>
    <row r="8" spans="1:16" x14ac:dyDescent="0.3">
      <c r="A8">
        <v>10102050</v>
      </c>
      <c r="B8" t="s">
        <v>974</v>
      </c>
      <c r="C8">
        <v>101020</v>
      </c>
      <c r="D8" t="s">
        <v>1597</v>
      </c>
      <c r="E8">
        <v>1010</v>
      </c>
      <c r="F8" t="s">
        <v>23</v>
      </c>
      <c r="G8">
        <v>10</v>
      </c>
      <c r="H8" t="s">
        <v>23</v>
      </c>
    </row>
    <row r="9" spans="1:16" x14ac:dyDescent="0.3">
      <c r="A9">
        <v>15101010</v>
      </c>
      <c r="B9" t="s">
        <v>1664</v>
      </c>
      <c r="C9">
        <v>151010</v>
      </c>
      <c r="D9" t="s">
        <v>1598</v>
      </c>
      <c r="E9">
        <v>1510</v>
      </c>
      <c r="F9" t="s">
        <v>1594</v>
      </c>
      <c r="G9">
        <v>15</v>
      </c>
      <c r="H9" t="s">
        <v>1594</v>
      </c>
    </row>
    <row r="10" spans="1:16" x14ac:dyDescent="0.3">
      <c r="A10">
        <v>15101020</v>
      </c>
      <c r="B10" t="s">
        <v>1665</v>
      </c>
      <c r="C10">
        <v>151010</v>
      </c>
      <c r="D10" t="s">
        <v>1598</v>
      </c>
      <c r="E10">
        <v>1510</v>
      </c>
      <c r="F10" t="s">
        <v>1594</v>
      </c>
      <c r="G10">
        <v>15</v>
      </c>
      <c r="H10" t="s">
        <v>1594</v>
      </c>
    </row>
    <row r="11" spans="1:16" x14ac:dyDescent="0.3">
      <c r="A11">
        <v>15101030</v>
      </c>
      <c r="B11" t="s">
        <v>1666</v>
      </c>
      <c r="C11">
        <v>151010</v>
      </c>
      <c r="D11" t="s">
        <v>1598</v>
      </c>
      <c r="E11">
        <v>1510</v>
      </c>
      <c r="F11" t="s">
        <v>1594</v>
      </c>
      <c r="G11">
        <v>15</v>
      </c>
      <c r="H11" t="s">
        <v>1594</v>
      </c>
    </row>
    <row r="12" spans="1:16" x14ac:dyDescent="0.3">
      <c r="A12">
        <v>15101040</v>
      </c>
      <c r="B12" t="s">
        <v>1667</v>
      </c>
      <c r="C12">
        <v>151010</v>
      </c>
      <c r="D12" t="s">
        <v>1598</v>
      </c>
      <c r="E12">
        <v>1510</v>
      </c>
      <c r="F12" t="s">
        <v>1594</v>
      </c>
      <c r="G12">
        <v>15</v>
      </c>
      <c r="H12" t="s">
        <v>1594</v>
      </c>
    </row>
    <row r="13" spans="1:16" x14ac:dyDescent="0.3">
      <c r="A13">
        <v>15101050</v>
      </c>
      <c r="B13" t="s">
        <v>1668</v>
      </c>
      <c r="C13">
        <v>151010</v>
      </c>
      <c r="D13" t="s">
        <v>1598</v>
      </c>
      <c r="E13">
        <v>1510</v>
      </c>
      <c r="F13" t="s">
        <v>1594</v>
      </c>
      <c r="G13">
        <v>15</v>
      </c>
      <c r="H13" t="s">
        <v>1594</v>
      </c>
    </row>
    <row r="14" spans="1:16" x14ac:dyDescent="0.3">
      <c r="A14">
        <v>15102010</v>
      </c>
      <c r="B14" t="s">
        <v>1599</v>
      </c>
      <c r="C14">
        <v>151020</v>
      </c>
      <c r="D14" t="s">
        <v>1599</v>
      </c>
      <c r="E14">
        <v>1510</v>
      </c>
      <c r="F14" t="s">
        <v>1594</v>
      </c>
      <c r="G14">
        <v>15</v>
      </c>
      <c r="H14" t="s">
        <v>1594</v>
      </c>
    </row>
    <row r="15" spans="1:16" x14ac:dyDescent="0.3">
      <c r="A15">
        <v>15103010</v>
      </c>
      <c r="B15" t="s">
        <v>1669</v>
      </c>
      <c r="C15">
        <v>151030</v>
      </c>
      <c r="D15" t="s">
        <v>1600</v>
      </c>
      <c r="E15">
        <v>1510</v>
      </c>
      <c r="F15" t="s">
        <v>1594</v>
      </c>
      <c r="G15">
        <v>15</v>
      </c>
      <c r="H15" t="s">
        <v>1594</v>
      </c>
      <c r="J15" s="1"/>
      <c r="K15" s="1"/>
      <c r="L15" s="1"/>
      <c r="M15" s="1"/>
      <c r="N15" s="1"/>
      <c r="O15" s="1"/>
      <c r="P15" s="1"/>
    </row>
    <row r="16" spans="1:16" x14ac:dyDescent="0.3">
      <c r="A16">
        <v>15103020</v>
      </c>
      <c r="B16" t="s">
        <v>1670</v>
      </c>
      <c r="C16">
        <v>151030</v>
      </c>
      <c r="D16" t="s">
        <v>1600</v>
      </c>
      <c r="E16">
        <v>1510</v>
      </c>
      <c r="F16" t="s">
        <v>1594</v>
      </c>
      <c r="G16">
        <v>15</v>
      </c>
      <c r="H16" t="s">
        <v>1594</v>
      </c>
    </row>
    <row r="17" spans="1:8" x14ac:dyDescent="0.3">
      <c r="A17">
        <v>15104010</v>
      </c>
      <c r="B17" t="s">
        <v>1671</v>
      </c>
      <c r="C17">
        <v>151040</v>
      </c>
      <c r="D17" t="s">
        <v>1601</v>
      </c>
      <c r="E17">
        <v>1510</v>
      </c>
      <c r="F17" t="s">
        <v>1594</v>
      </c>
      <c r="G17">
        <v>15</v>
      </c>
      <c r="H17" t="s">
        <v>1594</v>
      </c>
    </row>
    <row r="18" spans="1:8" x14ac:dyDescent="0.3">
      <c r="A18">
        <v>15104020</v>
      </c>
      <c r="B18" t="s">
        <v>1672</v>
      </c>
      <c r="C18">
        <v>151040</v>
      </c>
      <c r="D18" t="s">
        <v>1601</v>
      </c>
      <c r="E18">
        <v>1510</v>
      </c>
      <c r="F18" t="s">
        <v>1594</v>
      </c>
      <c r="G18">
        <v>15</v>
      </c>
      <c r="H18" t="s">
        <v>1594</v>
      </c>
    </row>
    <row r="19" spans="1:8" x14ac:dyDescent="0.3">
      <c r="A19">
        <v>15104025</v>
      </c>
      <c r="B19" t="s">
        <v>1127</v>
      </c>
      <c r="C19">
        <v>151040</v>
      </c>
      <c r="D19" t="s">
        <v>1601</v>
      </c>
      <c r="E19">
        <v>1510</v>
      </c>
      <c r="F19" t="s">
        <v>1594</v>
      </c>
      <c r="G19">
        <v>15</v>
      </c>
      <c r="H19" t="s">
        <v>1594</v>
      </c>
    </row>
    <row r="20" spans="1:8" x14ac:dyDescent="0.3">
      <c r="A20">
        <v>15104030</v>
      </c>
      <c r="B20" t="s">
        <v>1673</v>
      </c>
      <c r="C20">
        <v>151040</v>
      </c>
      <c r="D20" t="s">
        <v>1601</v>
      </c>
      <c r="E20">
        <v>1510</v>
      </c>
      <c r="F20" t="s">
        <v>1594</v>
      </c>
      <c r="G20">
        <v>15</v>
      </c>
      <c r="H20" t="s">
        <v>1594</v>
      </c>
    </row>
    <row r="21" spans="1:8" x14ac:dyDescent="0.3">
      <c r="A21">
        <v>15104040</v>
      </c>
      <c r="B21" t="s">
        <v>1674</v>
      </c>
      <c r="C21">
        <v>151040</v>
      </c>
      <c r="D21" t="s">
        <v>1601</v>
      </c>
      <c r="E21">
        <v>1510</v>
      </c>
      <c r="F21" t="s">
        <v>1594</v>
      </c>
      <c r="G21">
        <v>15</v>
      </c>
      <c r="H21" t="s">
        <v>1594</v>
      </c>
    </row>
    <row r="22" spans="1:8" x14ac:dyDescent="0.3">
      <c r="A22">
        <v>15104045</v>
      </c>
      <c r="B22" t="s">
        <v>1675</v>
      </c>
      <c r="C22">
        <v>151040</v>
      </c>
      <c r="D22" t="s">
        <v>1601</v>
      </c>
      <c r="E22">
        <v>1510</v>
      </c>
      <c r="F22" t="s">
        <v>1594</v>
      </c>
      <c r="G22">
        <v>15</v>
      </c>
      <c r="H22" t="s">
        <v>1594</v>
      </c>
    </row>
    <row r="23" spans="1:8" x14ac:dyDescent="0.3">
      <c r="A23">
        <v>15104050</v>
      </c>
      <c r="B23" t="s">
        <v>979</v>
      </c>
      <c r="C23">
        <v>151040</v>
      </c>
      <c r="D23" t="s">
        <v>1601</v>
      </c>
      <c r="E23">
        <v>1510</v>
      </c>
      <c r="F23" t="s">
        <v>1594</v>
      </c>
      <c r="G23">
        <v>15</v>
      </c>
      <c r="H23" t="s">
        <v>1594</v>
      </c>
    </row>
    <row r="24" spans="1:8" x14ac:dyDescent="0.3">
      <c r="A24">
        <v>15105010</v>
      </c>
      <c r="B24" t="s">
        <v>1676</v>
      </c>
      <c r="C24">
        <v>151050</v>
      </c>
      <c r="D24" t="s">
        <v>1602</v>
      </c>
      <c r="E24">
        <v>1510</v>
      </c>
      <c r="F24" t="s">
        <v>1594</v>
      </c>
      <c r="G24">
        <v>15</v>
      </c>
      <c r="H24" t="s">
        <v>1594</v>
      </c>
    </row>
    <row r="25" spans="1:8" x14ac:dyDescent="0.3">
      <c r="A25">
        <v>15105020</v>
      </c>
      <c r="B25" t="s">
        <v>1677</v>
      </c>
      <c r="C25">
        <v>151050</v>
      </c>
      <c r="D25" t="s">
        <v>1602</v>
      </c>
      <c r="E25">
        <v>1510</v>
      </c>
      <c r="F25" t="s">
        <v>1594</v>
      </c>
      <c r="G25">
        <v>15</v>
      </c>
      <c r="H25" t="s">
        <v>1594</v>
      </c>
    </row>
    <row r="26" spans="1:8" x14ac:dyDescent="0.3">
      <c r="A26">
        <v>20101010</v>
      </c>
      <c r="B26" t="s">
        <v>1603</v>
      </c>
      <c r="C26">
        <v>201010</v>
      </c>
      <c r="D26" t="s">
        <v>1603</v>
      </c>
      <c r="E26">
        <v>2010</v>
      </c>
      <c r="F26" t="s">
        <v>1776</v>
      </c>
      <c r="G26">
        <v>20</v>
      </c>
      <c r="H26" t="s">
        <v>1591</v>
      </c>
    </row>
    <row r="27" spans="1:8" x14ac:dyDescent="0.3">
      <c r="A27">
        <v>20102010</v>
      </c>
      <c r="B27" t="s">
        <v>1604</v>
      </c>
      <c r="C27">
        <v>201020</v>
      </c>
      <c r="D27" t="s">
        <v>1604</v>
      </c>
      <c r="E27">
        <v>2010</v>
      </c>
      <c r="F27" t="s">
        <v>1776</v>
      </c>
      <c r="G27">
        <v>20</v>
      </c>
      <c r="H27" t="s">
        <v>1591</v>
      </c>
    </row>
    <row r="28" spans="1:8" x14ac:dyDescent="0.3">
      <c r="A28">
        <v>20103010</v>
      </c>
      <c r="B28" t="s">
        <v>1605</v>
      </c>
      <c r="C28">
        <v>201030</v>
      </c>
      <c r="D28" t="s">
        <v>1605</v>
      </c>
      <c r="E28">
        <v>2010</v>
      </c>
      <c r="F28" t="s">
        <v>1776</v>
      </c>
      <c r="G28">
        <v>20</v>
      </c>
      <c r="H28" t="s">
        <v>1591</v>
      </c>
    </row>
    <row r="29" spans="1:8" x14ac:dyDescent="0.3">
      <c r="A29">
        <v>20104010</v>
      </c>
      <c r="B29" t="s">
        <v>1678</v>
      </c>
      <c r="C29">
        <v>201040</v>
      </c>
      <c r="D29" t="s">
        <v>1606</v>
      </c>
      <c r="E29">
        <v>2010</v>
      </c>
      <c r="F29" t="s">
        <v>1776</v>
      </c>
      <c r="G29">
        <v>20</v>
      </c>
      <c r="H29" t="s">
        <v>1591</v>
      </c>
    </row>
    <row r="30" spans="1:8" x14ac:dyDescent="0.3">
      <c r="A30">
        <v>20104020</v>
      </c>
      <c r="B30" t="s">
        <v>1679</v>
      </c>
      <c r="C30">
        <v>201040</v>
      </c>
      <c r="D30" t="s">
        <v>1606</v>
      </c>
      <c r="E30">
        <v>2010</v>
      </c>
      <c r="F30" t="s">
        <v>1776</v>
      </c>
      <c r="G30">
        <v>20</v>
      </c>
      <c r="H30" t="s">
        <v>1591</v>
      </c>
    </row>
    <row r="31" spans="1:8" x14ac:dyDescent="0.3">
      <c r="A31">
        <v>20105010</v>
      </c>
      <c r="B31" t="s">
        <v>1607</v>
      </c>
      <c r="C31">
        <v>201050</v>
      </c>
      <c r="D31" t="s">
        <v>1607</v>
      </c>
      <c r="E31">
        <v>2010</v>
      </c>
      <c r="F31" t="s">
        <v>1776</v>
      </c>
      <c r="G31">
        <v>20</v>
      </c>
      <c r="H31" t="s">
        <v>1591</v>
      </c>
    </row>
    <row r="32" spans="1:8" x14ac:dyDescent="0.3">
      <c r="A32">
        <v>20106010</v>
      </c>
      <c r="B32" t="s">
        <v>1193</v>
      </c>
      <c r="C32">
        <v>201060</v>
      </c>
      <c r="D32" t="s">
        <v>1608</v>
      </c>
      <c r="E32">
        <v>2010</v>
      </c>
      <c r="F32" t="s">
        <v>1776</v>
      </c>
      <c r="G32">
        <v>20</v>
      </c>
      <c r="H32" t="s">
        <v>1591</v>
      </c>
    </row>
    <row r="33" spans="1:8" x14ac:dyDescent="0.3">
      <c r="A33">
        <v>20106015</v>
      </c>
      <c r="B33" t="s">
        <v>1680</v>
      </c>
      <c r="C33">
        <v>201060</v>
      </c>
      <c r="D33" t="s">
        <v>1608</v>
      </c>
      <c r="E33">
        <v>2010</v>
      </c>
      <c r="F33" t="s">
        <v>1776</v>
      </c>
      <c r="G33">
        <v>20</v>
      </c>
      <c r="H33" t="s">
        <v>1591</v>
      </c>
    </row>
    <row r="34" spans="1:8" x14ac:dyDescent="0.3">
      <c r="A34">
        <v>20106020</v>
      </c>
      <c r="B34" t="s">
        <v>1681</v>
      </c>
      <c r="C34">
        <v>201060</v>
      </c>
      <c r="D34" t="s">
        <v>1608</v>
      </c>
      <c r="E34">
        <v>2010</v>
      </c>
      <c r="F34" t="s">
        <v>1776</v>
      </c>
      <c r="G34">
        <v>20</v>
      </c>
      <c r="H34" t="s">
        <v>1591</v>
      </c>
    </row>
    <row r="35" spans="1:8" x14ac:dyDescent="0.3">
      <c r="A35">
        <v>20107010</v>
      </c>
      <c r="B35" t="s">
        <v>1683</v>
      </c>
      <c r="C35">
        <v>201070</v>
      </c>
      <c r="D35" t="s">
        <v>1682</v>
      </c>
      <c r="E35">
        <v>2010</v>
      </c>
      <c r="F35" t="s">
        <v>1776</v>
      </c>
      <c r="G35">
        <v>20</v>
      </c>
      <c r="H35" t="s">
        <v>1591</v>
      </c>
    </row>
    <row r="36" spans="1:8" x14ac:dyDescent="0.3">
      <c r="A36">
        <v>20201010</v>
      </c>
      <c r="B36" t="s">
        <v>1684</v>
      </c>
      <c r="C36">
        <v>202010</v>
      </c>
      <c r="D36" t="s">
        <v>1609</v>
      </c>
      <c r="E36">
        <v>2020</v>
      </c>
      <c r="F36" t="s">
        <v>1777</v>
      </c>
      <c r="G36">
        <v>20</v>
      </c>
      <c r="H36" t="s">
        <v>1591</v>
      </c>
    </row>
    <row r="37" spans="1:8" x14ac:dyDescent="0.3">
      <c r="A37">
        <v>20201050</v>
      </c>
      <c r="B37" t="s">
        <v>1685</v>
      </c>
      <c r="C37">
        <v>202010</v>
      </c>
      <c r="D37" t="s">
        <v>1609</v>
      </c>
      <c r="E37">
        <v>2020</v>
      </c>
      <c r="F37" t="s">
        <v>1777</v>
      </c>
      <c r="G37">
        <v>20</v>
      </c>
      <c r="H37" t="s">
        <v>1591</v>
      </c>
    </row>
    <row r="38" spans="1:8" x14ac:dyDescent="0.3">
      <c r="A38">
        <v>20201060</v>
      </c>
      <c r="B38" t="s">
        <v>1686</v>
      </c>
      <c r="C38">
        <v>202010</v>
      </c>
      <c r="D38" t="s">
        <v>1609</v>
      </c>
      <c r="E38">
        <v>2020</v>
      </c>
      <c r="F38" t="s">
        <v>1777</v>
      </c>
      <c r="G38">
        <v>20</v>
      </c>
      <c r="H38" t="s">
        <v>1591</v>
      </c>
    </row>
    <row r="39" spans="1:8" x14ac:dyDescent="0.3">
      <c r="A39">
        <v>20201070</v>
      </c>
      <c r="B39" t="s">
        <v>1573</v>
      </c>
      <c r="C39">
        <v>202010</v>
      </c>
      <c r="D39" t="s">
        <v>1609</v>
      </c>
      <c r="E39">
        <v>2020</v>
      </c>
      <c r="F39" t="s">
        <v>1777</v>
      </c>
      <c r="G39">
        <v>20</v>
      </c>
      <c r="H39" t="s">
        <v>1591</v>
      </c>
    </row>
    <row r="40" spans="1:8" x14ac:dyDescent="0.3">
      <c r="A40">
        <v>20201080</v>
      </c>
      <c r="B40" t="s">
        <v>1687</v>
      </c>
      <c r="C40">
        <v>202010</v>
      </c>
      <c r="D40" t="s">
        <v>1609</v>
      </c>
      <c r="E40">
        <v>2020</v>
      </c>
      <c r="F40" t="s">
        <v>1777</v>
      </c>
      <c r="G40">
        <v>20</v>
      </c>
      <c r="H40" t="s">
        <v>1591</v>
      </c>
    </row>
    <row r="41" spans="1:8" x14ac:dyDescent="0.3">
      <c r="A41">
        <v>20202010</v>
      </c>
      <c r="B41" t="s">
        <v>1465</v>
      </c>
      <c r="C41">
        <v>202020</v>
      </c>
      <c r="D41" t="s">
        <v>1610</v>
      </c>
      <c r="E41">
        <v>2020</v>
      </c>
      <c r="F41" t="s">
        <v>1777</v>
      </c>
      <c r="G41">
        <v>20</v>
      </c>
      <c r="H41" t="s">
        <v>1591</v>
      </c>
    </row>
    <row r="42" spans="1:8" x14ac:dyDescent="0.3">
      <c r="A42">
        <v>20202020</v>
      </c>
      <c r="B42" t="s">
        <v>1688</v>
      </c>
      <c r="C42">
        <v>202020</v>
      </c>
      <c r="D42" t="s">
        <v>1610</v>
      </c>
      <c r="E42">
        <v>2020</v>
      </c>
      <c r="F42" t="s">
        <v>1777</v>
      </c>
      <c r="G42">
        <v>20</v>
      </c>
      <c r="H42" t="s">
        <v>1591</v>
      </c>
    </row>
    <row r="43" spans="1:8" x14ac:dyDescent="0.3">
      <c r="A43">
        <v>20301010</v>
      </c>
      <c r="B43" t="s">
        <v>1611</v>
      </c>
      <c r="C43">
        <v>203010</v>
      </c>
      <c r="D43" t="s">
        <v>1611</v>
      </c>
      <c r="E43">
        <v>2030</v>
      </c>
      <c r="F43" t="s">
        <v>881</v>
      </c>
      <c r="G43">
        <v>20</v>
      </c>
      <c r="H43" t="s">
        <v>1591</v>
      </c>
    </row>
    <row r="44" spans="1:8" x14ac:dyDescent="0.3">
      <c r="A44">
        <v>20302010</v>
      </c>
      <c r="B44" t="s">
        <v>1363</v>
      </c>
      <c r="C44">
        <v>203020</v>
      </c>
      <c r="D44" t="s">
        <v>1612</v>
      </c>
      <c r="E44">
        <v>2030</v>
      </c>
      <c r="F44" t="s">
        <v>881</v>
      </c>
      <c r="G44">
        <v>20</v>
      </c>
      <c r="H44" t="s">
        <v>1591</v>
      </c>
    </row>
    <row r="45" spans="1:8" x14ac:dyDescent="0.3">
      <c r="A45">
        <v>20303010</v>
      </c>
      <c r="B45" t="s">
        <v>1358</v>
      </c>
      <c r="C45">
        <v>203030</v>
      </c>
      <c r="D45" t="s">
        <v>1613</v>
      </c>
      <c r="E45">
        <v>2030</v>
      </c>
      <c r="F45" t="s">
        <v>881</v>
      </c>
      <c r="G45">
        <v>20</v>
      </c>
      <c r="H45" t="s">
        <v>1591</v>
      </c>
    </row>
    <row r="46" spans="1:8" x14ac:dyDescent="0.3">
      <c r="A46">
        <v>20304010</v>
      </c>
      <c r="B46" t="s">
        <v>1348</v>
      </c>
      <c r="C46">
        <v>203040</v>
      </c>
      <c r="D46" t="s">
        <v>1614</v>
      </c>
      <c r="E46">
        <v>2030</v>
      </c>
      <c r="F46" t="s">
        <v>881</v>
      </c>
      <c r="G46">
        <v>20</v>
      </c>
      <c r="H46" t="s">
        <v>1591</v>
      </c>
    </row>
    <row r="47" spans="1:8" x14ac:dyDescent="0.3">
      <c r="A47">
        <v>20304020</v>
      </c>
      <c r="B47" t="s">
        <v>1351</v>
      </c>
      <c r="C47">
        <v>203040</v>
      </c>
      <c r="D47" t="s">
        <v>1614</v>
      </c>
      <c r="E47">
        <v>2030</v>
      </c>
      <c r="F47" t="s">
        <v>881</v>
      </c>
      <c r="G47">
        <v>20</v>
      </c>
      <c r="H47" t="s">
        <v>1591</v>
      </c>
    </row>
    <row r="48" spans="1:8" x14ac:dyDescent="0.3">
      <c r="A48">
        <v>20305010</v>
      </c>
      <c r="B48" t="s">
        <v>1689</v>
      </c>
      <c r="C48">
        <v>203050</v>
      </c>
      <c r="D48" t="s">
        <v>1615</v>
      </c>
      <c r="E48">
        <v>2030</v>
      </c>
      <c r="F48" t="s">
        <v>881</v>
      </c>
      <c r="G48">
        <v>20</v>
      </c>
      <c r="H48" t="s">
        <v>1591</v>
      </c>
    </row>
    <row r="49" spans="1:8" x14ac:dyDescent="0.3">
      <c r="A49">
        <v>20305020</v>
      </c>
      <c r="B49" t="s">
        <v>1690</v>
      </c>
      <c r="C49">
        <v>203050</v>
      </c>
      <c r="D49" t="s">
        <v>1615</v>
      </c>
      <c r="E49">
        <v>2030</v>
      </c>
      <c r="F49" t="s">
        <v>881</v>
      </c>
      <c r="G49">
        <v>20</v>
      </c>
      <c r="H49" t="s">
        <v>1591</v>
      </c>
    </row>
    <row r="50" spans="1:8" x14ac:dyDescent="0.3">
      <c r="A50">
        <v>20305030</v>
      </c>
      <c r="B50" t="s">
        <v>1691</v>
      </c>
      <c r="C50">
        <v>203050</v>
      </c>
      <c r="D50" t="s">
        <v>1615</v>
      </c>
      <c r="E50">
        <v>2030</v>
      </c>
      <c r="F50" t="s">
        <v>881</v>
      </c>
      <c r="G50">
        <v>20</v>
      </c>
      <c r="H50" t="s">
        <v>1591</v>
      </c>
    </row>
    <row r="51" spans="1:8" x14ac:dyDescent="0.3">
      <c r="A51">
        <v>25101010</v>
      </c>
      <c r="B51" t="s">
        <v>1692</v>
      </c>
      <c r="C51">
        <v>251010</v>
      </c>
      <c r="D51" t="s">
        <v>1616</v>
      </c>
      <c r="E51">
        <v>2510</v>
      </c>
      <c r="F51" t="s">
        <v>1779</v>
      </c>
      <c r="G51">
        <v>25</v>
      </c>
      <c r="H51" t="s">
        <v>1778</v>
      </c>
    </row>
    <row r="52" spans="1:8" x14ac:dyDescent="0.3">
      <c r="A52">
        <v>25101020</v>
      </c>
      <c r="B52" t="s">
        <v>1693</v>
      </c>
      <c r="C52">
        <v>251010</v>
      </c>
      <c r="D52" t="s">
        <v>1616</v>
      </c>
      <c r="E52">
        <v>2510</v>
      </c>
      <c r="F52" t="s">
        <v>1779</v>
      </c>
      <c r="G52">
        <v>25</v>
      </c>
      <c r="H52" t="s">
        <v>1778</v>
      </c>
    </row>
    <row r="53" spans="1:8" x14ac:dyDescent="0.3">
      <c r="A53">
        <v>25102010</v>
      </c>
      <c r="B53" t="s">
        <v>1695</v>
      </c>
      <c r="C53">
        <v>251020</v>
      </c>
      <c r="D53" t="s">
        <v>1694</v>
      </c>
      <c r="E53">
        <v>2510</v>
      </c>
      <c r="F53" t="s">
        <v>1779</v>
      </c>
      <c r="G53">
        <v>25</v>
      </c>
      <c r="H53" t="s">
        <v>1778</v>
      </c>
    </row>
    <row r="54" spans="1:8" x14ac:dyDescent="0.3">
      <c r="A54">
        <v>25102020</v>
      </c>
      <c r="B54" t="s">
        <v>1696</v>
      </c>
      <c r="C54">
        <v>251020</v>
      </c>
      <c r="D54" t="s">
        <v>1694</v>
      </c>
      <c r="E54">
        <v>2510</v>
      </c>
      <c r="F54" t="s">
        <v>1779</v>
      </c>
      <c r="G54">
        <v>25</v>
      </c>
      <c r="H54" t="s">
        <v>1778</v>
      </c>
    </row>
    <row r="55" spans="1:8" x14ac:dyDescent="0.3">
      <c r="A55">
        <v>25201010</v>
      </c>
      <c r="B55" t="s">
        <v>1697</v>
      </c>
      <c r="C55">
        <v>252010</v>
      </c>
      <c r="D55" t="s">
        <v>1617</v>
      </c>
      <c r="E55">
        <v>2520</v>
      </c>
      <c r="F55" t="s">
        <v>1780</v>
      </c>
      <c r="G55">
        <v>25</v>
      </c>
      <c r="H55" t="s">
        <v>1778</v>
      </c>
    </row>
    <row r="56" spans="1:8" x14ac:dyDescent="0.3">
      <c r="A56">
        <v>25201020</v>
      </c>
      <c r="B56" t="s">
        <v>1698</v>
      </c>
      <c r="C56">
        <v>252010</v>
      </c>
      <c r="D56" t="s">
        <v>1617</v>
      </c>
      <c r="E56">
        <v>2520</v>
      </c>
      <c r="F56" t="s">
        <v>1780</v>
      </c>
      <c r="G56">
        <v>25</v>
      </c>
      <c r="H56" t="s">
        <v>1778</v>
      </c>
    </row>
    <row r="57" spans="1:8" x14ac:dyDescent="0.3">
      <c r="A57">
        <v>25201030</v>
      </c>
      <c r="B57" t="s">
        <v>1699</v>
      </c>
      <c r="C57">
        <v>252010</v>
      </c>
      <c r="D57" t="s">
        <v>1617</v>
      </c>
      <c r="E57">
        <v>2520</v>
      </c>
      <c r="F57" t="s">
        <v>1780</v>
      </c>
      <c r="G57">
        <v>25</v>
      </c>
      <c r="H57" t="s">
        <v>1778</v>
      </c>
    </row>
    <row r="58" spans="1:8" x14ac:dyDescent="0.3">
      <c r="A58">
        <v>25201040</v>
      </c>
      <c r="B58" t="s">
        <v>1700</v>
      </c>
      <c r="C58">
        <v>252010</v>
      </c>
      <c r="D58" t="s">
        <v>1617</v>
      </c>
      <c r="E58">
        <v>2520</v>
      </c>
      <c r="F58" t="s">
        <v>1780</v>
      </c>
      <c r="G58">
        <v>25</v>
      </c>
      <c r="H58" t="s">
        <v>1778</v>
      </c>
    </row>
    <row r="59" spans="1:8" x14ac:dyDescent="0.3">
      <c r="A59">
        <v>25201050</v>
      </c>
      <c r="B59" t="s">
        <v>1701</v>
      </c>
      <c r="C59">
        <v>252010</v>
      </c>
      <c r="D59" t="s">
        <v>1617</v>
      </c>
      <c r="E59">
        <v>2520</v>
      </c>
      <c r="F59" t="s">
        <v>1780</v>
      </c>
      <c r="G59">
        <v>25</v>
      </c>
      <c r="H59" t="s">
        <v>1778</v>
      </c>
    </row>
    <row r="60" spans="1:8" x14ac:dyDescent="0.3">
      <c r="A60">
        <v>25202010</v>
      </c>
      <c r="B60" t="s">
        <v>1618</v>
      </c>
      <c r="C60">
        <v>252020</v>
      </c>
      <c r="D60" t="s">
        <v>1618</v>
      </c>
      <c r="E60">
        <v>2520</v>
      </c>
      <c r="F60" t="s">
        <v>1780</v>
      </c>
      <c r="G60">
        <v>25</v>
      </c>
      <c r="H60" t="s">
        <v>1778</v>
      </c>
    </row>
    <row r="61" spans="1:8" x14ac:dyDescent="0.3">
      <c r="A61">
        <v>25203010</v>
      </c>
      <c r="B61" t="s">
        <v>1037</v>
      </c>
      <c r="C61">
        <v>252030</v>
      </c>
      <c r="D61" t="s">
        <v>1619</v>
      </c>
      <c r="E61">
        <v>2520</v>
      </c>
      <c r="F61" t="s">
        <v>1780</v>
      </c>
      <c r="G61">
        <v>25</v>
      </c>
      <c r="H61" t="s">
        <v>1778</v>
      </c>
    </row>
    <row r="62" spans="1:8" x14ac:dyDescent="0.3">
      <c r="A62">
        <v>25203020</v>
      </c>
      <c r="B62" t="s">
        <v>1048</v>
      </c>
      <c r="C62">
        <v>252030</v>
      </c>
      <c r="D62" t="s">
        <v>1619</v>
      </c>
      <c r="E62">
        <v>2520</v>
      </c>
      <c r="F62" t="s">
        <v>1780</v>
      </c>
      <c r="G62">
        <v>25</v>
      </c>
      <c r="H62" t="s">
        <v>1778</v>
      </c>
    </row>
    <row r="63" spans="1:8" x14ac:dyDescent="0.3">
      <c r="A63">
        <v>25203030</v>
      </c>
      <c r="B63" t="s">
        <v>1026</v>
      </c>
      <c r="C63">
        <v>252030</v>
      </c>
      <c r="D63" t="s">
        <v>1619</v>
      </c>
      <c r="E63">
        <v>2520</v>
      </c>
      <c r="F63" t="s">
        <v>1780</v>
      </c>
      <c r="G63">
        <v>25</v>
      </c>
      <c r="H63" t="s">
        <v>1778</v>
      </c>
    </row>
    <row r="64" spans="1:8" x14ac:dyDescent="0.3">
      <c r="A64">
        <v>25301010</v>
      </c>
      <c r="B64" t="s">
        <v>1702</v>
      </c>
      <c r="C64">
        <v>253010</v>
      </c>
      <c r="D64" t="s">
        <v>1620</v>
      </c>
      <c r="E64">
        <v>2530</v>
      </c>
      <c r="F64" t="s">
        <v>1781</v>
      </c>
      <c r="G64">
        <v>25</v>
      </c>
      <c r="H64" t="s">
        <v>1778</v>
      </c>
    </row>
    <row r="65" spans="1:8" x14ac:dyDescent="0.3">
      <c r="A65">
        <v>25301020</v>
      </c>
      <c r="B65" t="s">
        <v>1703</v>
      </c>
      <c r="C65">
        <v>253010</v>
      </c>
      <c r="D65" t="s">
        <v>1620</v>
      </c>
      <c r="E65">
        <v>2530</v>
      </c>
      <c r="F65" t="s">
        <v>1781</v>
      </c>
      <c r="G65">
        <v>25</v>
      </c>
      <c r="H65" t="s">
        <v>1778</v>
      </c>
    </row>
    <row r="66" spans="1:8" x14ac:dyDescent="0.3">
      <c r="A66">
        <v>25301030</v>
      </c>
      <c r="B66" t="s">
        <v>1704</v>
      </c>
      <c r="C66">
        <v>253010</v>
      </c>
      <c r="D66" t="s">
        <v>1620</v>
      </c>
      <c r="E66">
        <v>2530</v>
      </c>
      <c r="F66" t="s">
        <v>1781</v>
      </c>
      <c r="G66">
        <v>25</v>
      </c>
      <c r="H66" t="s">
        <v>1778</v>
      </c>
    </row>
    <row r="67" spans="1:8" x14ac:dyDescent="0.3">
      <c r="A67">
        <v>25301040</v>
      </c>
      <c r="B67" t="s">
        <v>1379</v>
      </c>
      <c r="C67">
        <v>253010</v>
      </c>
      <c r="D67" t="s">
        <v>1620</v>
      </c>
      <c r="E67">
        <v>2530</v>
      </c>
      <c r="F67" t="s">
        <v>1781</v>
      </c>
      <c r="G67">
        <v>25</v>
      </c>
      <c r="H67" t="s">
        <v>1778</v>
      </c>
    </row>
    <row r="68" spans="1:8" x14ac:dyDescent="0.3">
      <c r="A68">
        <v>25302010</v>
      </c>
      <c r="B68" t="s">
        <v>1705</v>
      </c>
      <c r="C68">
        <v>253020</v>
      </c>
      <c r="D68" t="s">
        <v>1621</v>
      </c>
      <c r="E68">
        <v>2530</v>
      </c>
      <c r="F68" t="s">
        <v>1781</v>
      </c>
      <c r="G68">
        <v>25</v>
      </c>
      <c r="H68" t="s">
        <v>1778</v>
      </c>
    </row>
    <row r="69" spans="1:8" x14ac:dyDescent="0.3">
      <c r="A69">
        <v>25302020</v>
      </c>
      <c r="B69" t="s">
        <v>1574</v>
      </c>
      <c r="C69">
        <v>253020</v>
      </c>
      <c r="D69" t="s">
        <v>1621</v>
      </c>
      <c r="E69">
        <v>2530</v>
      </c>
      <c r="F69" t="s">
        <v>1781</v>
      </c>
      <c r="G69">
        <v>25</v>
      </c>
      <c r="H69" t="s">
        <v>1778</v>
      </c>
    </row>
    <row r="70" spans="1:8" x14ac:dyDescent="0.3">
      <c r="A70">
        <v>25501010</v>
      </c>
      <c r="B70" t="s">
        <v>1262</v>
      </c>
      <c r="C70">
        <v>255010</v>
      </c>
      <c r="D70" t="s">
        <v>1622</v>
      </c>
      <c r="E70">
        <v>2550</v>
      </c>
      <c r="F70" t="s">
        <v>1782</v>
      </c>
      <c r="G70">
        <v>25</v>
      </c>
      <c r="H70" t="s">
        <v>1778</v>
      </c>
    </row>
    <row r="71" spans="1:8" x14ac:dyDescent="0.3">
      <c r="A71">
        <v>25502020</v>
      </c>
      <c r="B71" t="s">
        <v>1623</v>
      </c>
      <c r="C71">
        <v>255020</v>
      </c>
      <c r="D71" t="s">
        <v>1623</v>
      </c>
      <c r="E71">
        <v>2550</v>
      </c>
      <c r="F71" t="s">
        <v>1782</v>
      </c>
      <c r="G71">
        <v>25</v>
      </c>
      <c r="H71" t="s">
        <v>1778</v>
      </c>
    </row>
    <row r="72" spans="1:8" x14ac:dyDescent="0.3">
      <c r="A72">
        <v>25503010</v>
      </c>
      <c r="B72" t="s">
        <v>1706</v>
      </c>
      <c r="C72">
        <v>255030</v>
      </c>
      <c r="D72" t="s">
        <v>1624</v>
      </c>
      <c r="E72">
        <v>2550</v>
      </c>
      <c r="F72" t="s">
        <v>1782</v>
      </c>
      <c r="G72">
        <v>25</v>
      </c>
      <c r="H72" t="s">
        <v>1778</v>
      </c>
    </row>
    <row r="73" spans="1:8" x14ac:dyDescent="0.3">
      <c r="A73">
        <v>25503020</v>
      </c>
      <c r="B73" t="s">
        <v>1707</v>
      </c>
      <c r="C73">
        <v>255030</v>
      </c>
      <c r="D73" t="s">
        <v>1624</v>
      </c>
      <c r="E73">
        <v>2550</v>
      </c>
      <c r="F73" t="s">
        <v>1782</v>
      </c>
      <c r="G73">
        <v>25</v>
      </c>
      <c r="H73" t="s">
        <v>1778</v>
      </c>
    </row>
    <row r="74" spans="1:8" x14ac:dyDescent="0.3">
      <c r="A74">
        <v>25504010</v>
      </c>
      <c r="B74" t="s">
        <v>1708</v>
      </c>
      <c r="C74">
        <v>255040</v>
      </c>
      <c r="D74" t="s">
        <v>1625</v>
      </c>
      <c r="E74">
        <v>2550</v>
      </c>
      <c r="F74" t="s">
        <v>1782</v>
      </c>
      <c r="G74">
        <v>25</v>
      </c>
      <c r="H74" t="s">
        <v>1778</v>
      </c>
    </row>
    <row r="75" spans="1:8" x14ac:dyDescent="0.3">
      <c r="A75">
        <v>25504020</v>
      </c>
      <c r="B75" t="s">
        <v>1709</v>
      </c>
      <c r="C75">
        <v>255040</v>
      </c>
      <c r="D75" t="s">
        <v>1625</v>
      </c>
      <c r="E75">
        <v>2550</v>
      </c>
      <c r="F75" t="s">
        <v>1782</v>
      </c>
      <c r="G75">
        <v>25</v>
      </c>
      <c r="H75" t="s">
        <v>1778</v>
      </c>
    </row>
    <row r="76" spans="1:8" x14ac:dyDescent="0.3">
      <c r="A76">
        <v>25504030</v>
      </c>
      <c r="B76" t="s">
        <v>1572</v>
      </c>
      <c r="C76">
        <v>255040</v>
      </c>
      <c r="D76" t="s">
        <v>1625</v>
      </c>
      <c r="E76">
        <v>2550</v>
      </c>
      <c r="F76" t="s">
        <v>1782</v>
      </c>
      <c r="G76">
        <v>25</v>
      </c>
      <c r="H76" t="s">
        <v>1778</v>
      </c>
    </row>
    <row r="77" spans="1:8" x14ac:dyDescent="0.3">
      <c r="A77">
        <v>25504040</v>
      </c>
      <c r="B77" t="s">
        <v>1710</v>
      </c>
      <c r="C77">
        <v>255040</v>
      </c>
      <c r="D77" t="s">
        <v>1625</v>
      </c>
      <c r="E77">
        <v>2550</v>
      </c>
      <c r="F77" t="s">
        <v>1782</v>
      </c>
      <c r="G77">
        <v>25</v>
      </c>
      <c r="H77" t="s">
        <v>1778</v>
      </c>
    </row>
    <row r="78" spans="1:8" x14ac:dyDescent="0.3">
      <c r="A78">
        <v>25504050</v>
      </c>
      <c r="B78" t="s">
        <v>1711</v>
      </c>
      <c r="C78">
        <v>255040</v>
      </c>
      <c r="D78" t="s">
        <v>1625</v>
      </c>
      <c r="E78">
        <v>2550</v>
      </c>
      <c r="F78" t="s">
        <v>1782</v>
      </c>
      <c r="G78">
        <v>25</v>
      </c>
      <c r="H78" t="s">
        <v>1778</v>
      </c>
    </row>
    <row r="79" spans="1:8" x14ac:dyDescent="0.3">
      <c r="A79">
        <v>25504060</v>
      </c>
      <c r="B79" t="s">
        <v>1712</v>
      </c>
      <c r="C79">
        <v>255040</v>
      </c>
      <c r="D79" t="s">
        <v>1625</v>
      </c>
      <c r="E79">
        <v>2550</v>
      </c>
      <c r="F79" t="s">
        <v>1782</v>
      </c>
      <c r="G79">
        <v>25</v>
      </c>
      <c r="H79" t="s">
        <v>1778</v>
      </c>
    </row>
    <row r="80" spans="1:8" x14ac:dyDescent="0.3">
      <c r="A80">
        <v>30101010</v>
      </c>
      <c r="B80" t="s">
        <v>1713</v>
      </c>
      <c r="C80">
        <v>301010</v>
      </c>
      <c r="D80" t="s">
        <v>1626</v>
      </c>
      <c r="E80">
        <v>3010</v>
      </c>
      <c r="F80" t="s">
        <v>1783</v>
      </c>
      <c r="G80">
        <v>30</v>
      </c>
      <c r="H80" t="s">
        <v>1593</v>
      </c>
    </row>
    <row r="81" spans="1:8" x14ac:dyDescent="0.3">
      <c r="A81">
        <v>30101020</v>
      </c>
      <c r="B81" t="s">
        <v>1714</v>
      </c>
      <c r="C81">
        <v>301010</v>
      </c>
      <c r="D81" t="s">
        <v>1626</v>
      </c>
      <c r="E81">
        <v>3010</v>
      </c>
      <c r="F81" t="s">
        <v>1783</v>
      </c>
      <c r="G81">
        <v>30</v>
      </c>
      <c r="H81" t="s">
        <v>1593</v>
      </c>
    </row>
    <row r="82" spans="1:8" x14ac:dyDescent="0.3">
      <c r="A82">
        <v>30101030</v>
      </c>
      <c r="B82" t="s">
        <v>1716</v>
      </c>
      <c r="C82">
        <v>301010</v>
      </c>
      <c r="D82" t="s">
        <v>1626</v>
      </c>
      <c r="E82">
        <v>3010</v>
      </c>
      <c r="F82" t="s">
        <v>1783</v>
      </c>
      <c r="G82">
        <v>30</v>
      </c>
      <c r="H82" t="s">
        <v>1593</v>
      </c>
    </row>
    <row r="83" spans="1:8" x14ac:dyDescent="0.3">
      <c r="A83">
        <v>30101040</v>
      </c>
      <c r="B83" t="s">
        <v>1715</v>
      </c>
      <c r="C83">
        <v>301010</v>
      </c>
      <c r="D83" t="s">
        <v>1626</v>
      </c>
      <c r="E83">
        <v>3010</v>
      </c>
      <c r="F83" t="s">
        <v>1783</v>
      </c>
      <c r="G83">
        <v>30</v>
      </c>
      <c r="H83" t="s">
        <v>1593</v>
      </c>
    </row>
    <row r="84" spans="1:8" x14ac:dyDescent="0.3">
      <c r="A84">
        <v>30201010</v>
      </c>
      <c r="B84" t="s">
        <v>1020</v>
      </c>
      <c r="C84">
        <v>302010</v>
      </c>
      <c r="D84" t="s">
        <v>1627</v>
      </c>
      <c r="E84">
        <v>3020</v>
      </c>
      <c r="F84" t="s">
        <v>1784</v>
      </c>
      <c r="G84">
        <v>30</v>
      </c>
      <c r="H84" t="s">
        <v>1593</v>
      </c>
    </row>
    <row r="85" spans="1:8" x14ac:dyDescent="0.3">
      <c r="A85">
        <v>30201020</v>
      </c>
      <c r="B85" t="s">
        <v>1717</v>
      </c>
      <c r="C85">
        <v>302010</v>
      </c>
      <c r="D85" t="s">
        <v>1627</v>
      </c>
      <c r="E85">
        <v>3020</v>
      </c>
      <c r="F85" t="s">
        <v>1784</v>
      </c>
      <c r="G85">
        <v>30</v>
      </c>
      <c r="H85" t="s">
        <v>1593</v>
      </c>
    </row>
    <row r="86" spans="1:8" x14ac:dyDescent="0.3">
      <c r="A86">
        <v>30201030</v>
      </c>
      <c r="B86" t="s">
        <v>1718</v>
      </c>
      <c r="C86">
        <v>302010</v>
      </c>
      <c r="D86" t="s">
        <v>1627</v>
      </c>
      <c r="E86">
        <v>3020</v>
      </c>
      <c r="F86" t="s">
        <v>1784</v>
      </c>
      <c r="G86">
        <v>30</v>
      </c>
      <c r="H86" t="s">
        <v>1593</v>
      </c>
    </row>
    <row r="87" spans="1:8" x14ac:dyDescent="0.3">
      <c r="A87">
        <v>30202010</v>
      </c>
      <c r="B87" t="s">
        <v>1719</v>
      </c>
      <c r="C87">
        <v>302020</v>
      </c>
      <c r="D87" t="s">
        <v>1628</v>
      </c>
      <c r="E87">
        <v>3020</v>
      </c>
      <c r="F87" t="s">
        <v>1784</v>
      </c>
      <c r="G87">
        <v>30</v>
      </c>
      <c r="H87" t="s">
        <v>1593</v>
      </c>
    </row>
    <row r="88" spans="1:8" x14ac:dyDescent="0.3">
      <c r="A88">
        <v>30202030</v>
      </c>
      <c r="B88" t="s">
        <v>1720</v>
      </c>
      <c r="C88">
        <v>302020</v>
      </c>
      <c r="D88" t="s">
        <v>1628</v>
      </c>
      <c r="E88">
        <v>3020</v>
      </c>
      <c r="F88" t="s">
        <v>1784</v>
      </c>
      <c r="G88">
        <v>30</v>
      </c>
      <c r="H88" t="s">
        <v>1593</v>
      </c>
    </row>
    <row r="89" spans="1:8" x14ac:dyDescent="0.3">
      <c r="A89">
        <v>30203010</v>
      </c>
      <c r="B89" t="s">
        <v>1024</v>
      </c>
      <c r="C89">
        <v>302030</v>
      </c>
      <c r="D89" t="s">
        <v>1629</v>
      </c>
      <c r="E89">
        <v>3020</v>
      </c>
      <c r="F89" t="s">
        <v>1784</v>
      </c>
      <c r="G89">
        <v>30</v>
      </c>
      <c r="H89" t="s">
        <v>1593</v>
      </c>
    </row>
    <row r="90" spans="1:8" x14ac:dyDescent="0.3">
      <c r="A90">
        <v>30301010</v>
      </c>
      <c r="B90" t="s">
        <v>1630</v>
      </c>
      <c r="C90">
        <v>303010</v>
      </c>
      <c r="D90" t="s">
        <v>1630</v>
      </c>
      <c r="E90">
        <v>3030</v>
      </c>
      <c r="F90" t="s">
        <v>1785</v>
      </c>
      <c r="G90">
        <v>30</v>
      </c>
      <c r="H90" t="s">
        <v>1593</v>
      </c>
    </row>
    <row r="91" spans="1:8" x14ac:dyDescent="0.3">
      <c r="A91">
        <v>30302010</v>
      </c>
      <c r="B91" t="s">
        <v>1722</v>
      </c>
      <c r="C91">
        <v>303020</v>
      </c>
      <c r="D91" t="s">
        <v>1721</v>
      </c>
      <c r="E91">
        <v>3030</v>
      </c>
      <c r="F91" t="s">
        <v>1785</v>
      </c>
      <c r="G91">
        <v>30</v>
      </c>
      <c r="H91" t="s">
        <v>1593</v>
      </c>
    </row>
    <row r="92" spans="1:8" x14ac:dyDescent="0.3">
      <c r="A92">
        <v>35101010</v>
      </c>
      <c r="B92" t="s">
        <v>1723</v>
      </c>
      <c r="C92">
        <v>351010</v>
      </c>
      <c r="D92" t="s">
        <v>1631</v>
      </c>
      <c r="E92">
        <v>3510</v>
      </c>
      <c r="F92" t="s">
        <v>1787</v>
      </c>
      <c r="G92">
        <v>35</v>
      </c>
      <c r="H92" t="s">
        <v>1786</v>
      </c>
    </row>
    <row r="93" spans="1:8" x14ac:dyDescent="0.3">
      <c r="A93">
        <v>35101020</v>
      </c>
      <c r="B93" t="s">
        <v>1724</v>
      </c>
      <c r="C93">
        <v>351010</v>
      </c>
      <c r="D93" t="s">
        <v>1631</v>
      </c>
      <c r="E93">
        <v>3510</v>
      </c>
      <c r="F93" t="s">
        <v>1787</v>
      </c>
      <c r="G93">
        <v>35</v>
      </c>
      <c r="H93" t="s">
        <v>1786</v>
      </c>
    </row>
    <row r="94" spans="1:8" x14ac:dyDescent="0.3">
      <c r="A94">
        <v>35102010</v>
      </c>
      <c r="B94" t="s">
        <v>1725</v>
      </c>
      <c r="C94">
        <v>351020</v>
      </c>
      <c r="D94" t="s">
        <v>1632</v>
      </c>
      <c r="E94">
        <v>3510</v>
      </c>
      <c r="F94" t="s">
        <v>1787</v>
      </c>
      <c r="G94">
        <v>35</v>
      </c>
      <c r="H94" t="s">
        <v>1786</v>
      </c>
    </row>
    <row r="95" spans="1:8" x14ac:dyDescent="0.3">
      <c r="A95">
        <v>35102015</v>
      </c>
      <c r="B95" t="s">
        <v>1726</v>
      </c>
      <c r="C95">
        <v>351020</v>
      </c>
      <c r="D95" t="s">
        <v>1632</v>
      </c>
      <c r="E95">
        <v>3510</v>
      </c>
      <c r="F95" t="s">
        <v>1787</v>
      </c>
      <c r="G95">
        <v>35</v>
      </c>
      <c r="H95" t="s">
        <v>1786</v>
      </c>
    </row>
    <row r="96" spans="1:8" x14ac:dyDescent="0.3">
      <c r="A96">
        <v>35102020</v>
      </c>
      <c r="B96" t="s">
        <v>1727</v>
      </c>
      <c r="C96">
        <v>351020</v>
      </c>
      <c r="D96" t="s">
        <v>1632</v>
      </c>
      <c r="E96">
        <v>3510</v>
      </c>
      <c r="F96" t="s">
        <v>1787</v>
      </c>
      <c r="G96">
        <v>35</v>
      </c>
      <c r="H96" t="s">
        <v>1786</v>
      </c>
    </row>
    <row r="97" spans="1:8" x14ac:dyDescent="0.3">
      <c r="A97">
        <v>35102030</v>
      </c>
      <c r="B97" t="s">
        <v>1728</v>
      </c>
      <c r="C97">
        <v>351020</v>
      </c>
      <c r="D97" t="s">
        <v>1632</v>
      </c>
      <c r="E97">
        <v>3510</v>
      </c>
      <c r="F97" t="s">
        <v>1787</v>
      </c>
      <c r="G97">
        <v>35</v>
      </c>
      <c r="H97" t="s">
        <v>1786</v>
      </c>
    </row>
    <row r="98" spans="1:8" x14ac:dyDescent="0.3">
      <c r="A98">
        <v>35103010</v>
      </c>
      <c r="B98" t="s">
        <v>1730</v>
      </c>
      <c r="C98">
        <v>351030</v>
      </c>
      <c r="D98" t="s">
        <v>1729</v>
      </c>
      <c r="E98">
        <v>3510</v>
      </c>
      <c r="F98" t="s">
        <v>1787</v>
      </c>
      <c r="G98">
        <v>35</v>
      </c>
      <c r="H98" t="s">
        <v>1786</v>
      </c>
    </row>
    <row r="99" spans="1:8" x14ac:dyDescent="0.3">
      <c r="A99">
        <v>35201010</v>
      </c>
      <c r="B99" t="s">
        <v>1440</v>
      </c>
      <c r="C99">
        <v>352010</v>
      </c>
      <c r="D99" t="s">
        <v>1633</v>
      </c>
      <c r="E99">
        <v>3520</v>
      </c>
      <c r="F99" t="s">
        <v>1788</v>
      </c>
      <c r="G99">
        <v>35</v>
      </c>
      <c r="H99" t="s">
        <v>1786</v>
      </c>
    </row>
    <row r="100" spans="1:8" x14ac:dyDescent="0.3">
      <c r="A100">
        <v>35202010</v>
      </c>
      <c r="B100" t="s">
        <v>1085</v>
      </c>
      <c r="C100">
        <v>352020</v>
      </c>
      <c r="D100" t="s">
        <v>1634</v>
      </c>
      <c r="E100">
        <v>3520</v>
      </c>
      <c r="F100" t="s">
        <v>1788</v>
      </c>
      <c r="G100">
        <v>35</v>
      </c>
      <c r="H100" t="s">
        <v>1786</v>
      </c>
    </row>
    <row r="101" spans="1:8" x14ac:dyDescent="0.3">
      <c r="A101">
        <v>35203010</v>
      </c>
      <c r="B101" t="s">
        <v>1635</v>
      </c>
      <c r="C101">
        <v>352030</v>
      </c>
      <c r="D101" t="s">
        <v>1635</v>
      </c>
      <c r="E101">
        <v>3520</v>
      </c>
      <c r="F101" t="s">
        <v>1788</v>
      </c>
      <c r="G101">
        <v>35</v>
      </c>
      <c r="H101" t="s">
        <v>1786</v>
      </c>
    </row>
    <row r="102" spans="1:8" x14ac:dyDescent="0.3">
      <c r="A102">
        <v>40101010</v>
      </c>
      <c r="B102" t="s">
        <v>1731</v>
      </c>
      <c r="C102">
        <v>401010</v>
      </c>
      <c r="D102" t="s">
        <v>1636</v>
      </c>
      <c r="E102">
        <v>4010</v>
      </c>
      <c r="F102" t="s">
        <v>1790</v>
      </c>
      <c r="G102">
        <v>40</v>
      </c>
      <c r="H102" t="s">
        <v>1789</v>
      </c>
    </row>
    <row r="103" spans="1:8" x14ac:dyDescent="0.3">
      <c r="A103">
        <v>40101015</v>
      </c>
      <c r="B103" t="s">
        <v>1732</v>
      </c>
      <c r="C103">
        <v>401010</v>
      </c>
      <c r="D103" t="s">
        <v>1636</v>
      </c>
      <c r="E103">
        <v>4010</v>
      </c>
      <c r="F103" t="s">
        <v>1790</v>
      </c>
      <c r="G103">
        <v>40</v>
      </c>
      <c r="H103" t="s">
        <v>1789</v>
      </c>
    </row>
    <row r="104" spans="1:8" x14ac:dyDescent="0.3">
      <c r="A104">
        <v>40102010</v>
      </c>
      <c r="B104" t="s">
        <v>1733</v>
      </c>
      <c r="C104">
        <v>401020</v>
      </c>
      <c r="D104" t="s">
        <v>1733</v>
      </c>
      <c r="E104">
        <v>4010</v>
      </c>
      <c r="F104" t="s">
        <v>1790</v>
      </c>
      <c r="G104">
        <v>40</v>
      </c>
      <c r="H104" t="s">
        <v>1789</v>
      </c>
    </row>
    <row r="105" spans="1:8" x14ac:dyDescent="0.3">
      <c r="A105">
        <v>40201020</v>
      </c>
      <c r="B105" t="s">
        <v>1734</v>
      </c>
      <c r="C105">
        <v>402010</v>
      </c>
      <c r="D105" t="s">
        <v>1637</v>
      </c>
      <c r="E105">
        <v>4020</v>
      </c>
      <c r="F105" t="s">
        <v>1791</v>
      </c>
      <c r="G105">
        <v>40</v>
      </c>
      <c r="H105" t="s">
        <v>1789</v>
      </c>
    </row>
    <row r="106" spans="1:8" x14ac:dyDescent="0.3">
      <c r="A106">
        <v>40201030</v>
      </c>
      <c r="B106" t="s">
        <v>1735</v>
      </c>
      <c r="C106">
        <v>402010</v>
      </c>
      <c r="D106" t="s">
        <v>1637</v>
      </c>
      <c r="E106">
        <v>4020</v>
      </c>
      <c r="F106" t="s">
        <v>1791</v>
      </c>
      <c r="G106">
        <v>40</v>
      </c>
      <c r="H106" t="s">
        <v>1789</v>
      </c>
    </row>
    <row r="107" spans="1:8" x14ac:dyDescent="0.3">
      <c r="A107">
        <v>40201040</v>
      </c>
      <c r="B107" t="s">
        <v>1736</v>
      </c>
      <c r="C107">
        <v>402010</v>
      </c>
      <c r="D107" t="s">
        <v>1637</v>
      </c>
      <c r="E107">
        <v>4020</v>
      </c>
      <c r="F107" t="s">
        <v>1791</v>
      </c>
      <c r="G107">
        <v>40</v>
      </c>
      <c r="H107" t="s">
        <v>1789</v>
      </c>
    </row>
    <row r="108" spans="1:8" x14ac:dyDescent="0.3">
      <c r="A108">
        <v>40202010</v>
      </c>
      <c r="B108" t="s">
        <v>1638</v>
      </c>
      <c r="C108">
        <v>402020</v>
      </c>
      <c r="D108" t="s">
        <v>1638</v>
      </c>
      <c r="E108">
        <v>4020</v>
      </c>
      <c r="F108" t="s">
        <v>1791</v>
      </c>
      <c r="G108">
        <v>40</v>
      </c>
      <c r="H108" t="s">
        <v>1789</v>
      </c>
    </row>
    <row r="109" spans="1:8" x14ac:dyDescent="0.3">
      <c r="A109">
        <v>40203010</v>
      </c>
      <c r="B109" t="s">
        <v>1737</v>
      </c>
      <c r="C109">
        <v>402030</v>
      </c>
      <c r="D109" t="s">
        <v>1639</v>
      </c>
      <c r="E109">
        <v>4020</v>
      </c>
      <c r="F109" t="s">
        <v>1791</v>
      </c>
      <c r="G109">
        <v>40</v>
      </c>
      <c r="H109" t="s">
        <v>1789</v>
      </c>
    </row>
    <row r="110" spans="1:8" x14ac:dyDescent="0.3">
      <c r="A110">
        <v>40203020</v>
      </c>
      <c r="B110" t="s">
        <v>1738</v>
      </c>
      <c r="C110">
        <v>402030</v>
      </c>
      <c r="D110" t="s">
        <v>1639</v>
      </c>
      <c r="E110">
        <v>4020</v>
      </c>
      <c r="F110" t="s">
        <v>1791</v>
      </c>
      <c r="G110">
        <v>40</v>
      </c>
      <c r="H110" t="s">
        <v>1789</v>
      </c>
    </row>
    <row r="111" spans="1:8" x14ac:dyDescent="0.3">
      <c r="A111">
        <v>40203030</v>
      </c>
      <c r="B111" t="s">
        <v>1739</v>
      </c>
      <c r="C111">
        <v>402030</v>
      </c>
      <c r="D111" t="s">
        <v>1639</v>
      </c>
      <c r="E111">
        <v>4020</v>
      </c>
      <c r="F111" t="s">
        <v>1791</v>
      </c>
      <c r="G111">
        <v>40</v>
      </c>
      <c r="H111" t="s">
        <v>1789</v>
      </c>
    </row>
    <row r="112" spans="1:8" x14ac:dyDescent="0.3">
      <c r="A112">
        <v>40203040</v>
      </c>
      <c r="B112" t="s">
        <v>1740</v>
      </c>
      <c r="C112">
        <v>402030</v>
      </c>
      <c r="D112" t="s">
        <v>1639</v>
      </c>
      <c r="E112">
        <v>4020</v>
      </c>
      <c r="F112" t="s">
        <v>1791</v>
      </c>
      <c r="G112">
        <v>40</v>
      </c>
      <c r="H112" t="s">
        <v>1789</v>
      </c>
    </row>
    <row r="113" spans="1:8" x14ac:dyDescent="0.3">
      <c r="A113">
        <v>40204010</v>
      </c>
      <c r="B113" t="s">
        <v>1741</v>
      </c>
      <c r="C113">
        <v>402040</v>
      </c>
      <c r="D113" t="s">
        <v>1640</v>
      </c>
      <c r="E113">
        <v>4020</v>
      </c>
      <c r="F113" t="s">
        <v>1791</v>
      </c>
      <c r="G113">
        <v>40</v>
      </c>
      <c r="H113" t="s">
        <v>1789</v>
      </c>
    </row>
    <row r="114" spans="1:8" x14ac:dyDescent="0.3">
      <c r="A114">
        <v>40301010</v>
      </c>
      <c r="B114" t="s">
        <v>1742</v>
      </c>
      <c r="C114">
        <v>403010</v>
      </c>
      <c r="D114" t="s">
        <v>1792</v>
      </c>
      <c r="E114">
        <v>4030</v>
      </c>
      <c r="F114" t="s">
        <v>1792</v>
      </c>
      <c r="G114">
        <v>40</v>
      </c>
      <c r="H114" t="s">
        <v>1789</v>
      </c>
    </row>
    <row r="115" spans="1:8" x14ac:dyDescent="0.3">
      <c r="A115">
        <v>40301020</v>
      </c>
      <c r="B115" t="s">
        <v>1743</v>
      </c>
      <c r="C115">
        <v>403010</v>
      </c>
      <c r="D115" t="s">
        <v>1792</v>
      </c>
      <c r="E115">
        <v>4030</v>
      </c>
      <c r="F115" t="s">
        <v>1792</v>
      </c>
      <c r="G115">
        <v>40</v>
      </c>
      <c r="H115" t="s">
        <v>1789</v>
      </c>
    </row>
    <row r="116" spans="1:8" x14ac:dyDescent="0.3">
      <c r="A116">
        <v>40301030</v>
      </c>
      <c r="B116" t="s">
        <v>1744</v>
      </c>
      <c r="C116">
        <v>403010</v>
      </c>
      <c r="D116" t="s">
        <v>1792</v>
      </c>
      <c r="E116">
        <v>4030</v>
      </c>
      <c r="F116" t="s">
        <v>1792</v>
      </c>
      <c r="G116">
        <v>40</v>
      </c>
      <c r="H116" t="s">
        <v>1789</v>
      </c>
    </row>
    <row r="117" spans="1:8" x14ac:dyDescent="0.3">
      <c r="A117">
        <v>40301040</v>
      </c>
      <c r="B117" t="s">
        <v>1745</v>
      </c>
      <c r="C117">
        <v>403010</v>
      </c>
      <c r="D117" t="s">
        <v>1792</v>
      </c>
      <c r="E117">
        <v>4030</v>
      </c>
      <c r="F117" t="s">
        <v>1792</v>
      </c>
      <c r="G117">
        <v>40</v>
      </c>
      <c r="H117" t="s">
        <v>1789</v>
      </c>
    </row>
    <row r="118" spans="1:8" x14ac:dyDescent="0.3">
      <c r="A118">
        <v>40301050</v>
      </c>
      <c r="B118" t="s">
        <v>1420</v>
      </c>
      <c r="C118">
        <v>403010</v>
      </c>
      <c r="D118" t="s">
        <v>1792</v>
      </c>
      <c r="E118">
        <v>4030</v>
      </c>
      <c r="F118" t="s">
        <v>1792</v>
      </c>
      <c r="G118">
        <v>40</v>
      </c>
      <c r="H118" t="s">
        <v>1789</v>
      </c>
    </row>
    <row r="119" spans="1:8" x14ac:dyDescent="0.3">
      <c r="A119">
        <v>45102010</v>
      </c>
      <c r="B119" t="s">
        <v>1746</v>
      </c>
      <c r="C119">
        <v>451020</v>
      </c>
      <c r="D119" t="s">
        <v>1641</v>
      </c>
      <c r="E119">
        <v>4510</v>
      </c>
      <c r="F119" t="s">
        <v>1794</v>
      </c>
      <c r="G119">
        <v>45</v>
      </c>
      <c r="H119" t="s">
        <v>1793</v>
      </c>
    </row>
    <row r="120" spans="1:8" x14ac:dyDescent="0.3">
      <c r="A120">
        <v>45102020</v>
      </c>
      <c r="B120" t="s">
        <v>1747</v>
      </c>
      <c r="C120">
        <v>451020</v>
      </c>
      <c r="D120" t="s">
        <v>1641</v>
      </c>
      <c r="E120">
        <v>4510</v>
      </c>
      <c r="F120" t="s">
        <v>1794</v>
      </c>
      <c r="G120">
        <v>45</v>
      </c>
      <c r="H120" t="s">
        <v>1793</v>
      </c>
    </row>
    <row r="121" spans="1:8" x14ac:dyDescent="0.3">
      <c r="A121">
        <v>45102030</v>
      </c>
      <c r="B121" t="s">
        <v>1748</v>
      </c>
      <c r="C121">
        <v>451020</v>
      </c>
      <c r="D121" t="s">
        <v>1641</v>
      </c>
      <c r="E121">
        <v>4510</v>
      </c>
      <c r="F121" t="s">
        <v>1794</v>
      </c>
      <c r="G121">
        <v>45</v>
      </c>
      <c r="H121" t="s">
        <v>1793</v>
      </c>
    </row>
    <row r="122" spans="1:8" x14ac:dyDescent="0.3">
      <c r="A122">
        <v>45103010</v>
      </c>
      <c r="B122" t="s">
        <v>1749</v>
      </c>
      <c r="C122">
        <v>451030</v>
      </c>
      <c r="D122" t="s">
        <v>1642</v>
      </c>
      <c r="E122">
        <v>4510</v>
      </c>
      <c r="F122" t="s">
        <v>1794</v>
      </c>
      <c r="G122">
        <v>45</v>
      </c>
      <c r="H122" t="s">
        <v>1793</v>
      </c>
    </row>
    <row r="123" spans="1:8" x14ac:dyDescent="0.3">
      <c r="A123">
        <v>45103020</v>
      </c>
      <c r="B123" t="s">
        <v>1750</v>
      </c>
      <c r="C123">
        <v>451030</v>
      </c>
      <c r="D123" t="s">
        <v>1642</v>
      </c>
      <c r="E123">
        <v>4510</v>
      </c>
      <c r="F123" t="s">
        <v>1794</v>
      </c>
      <c r="G123">
        <v>45</v>
      </c>
      <c r="H123" t="s">
        <v>1793</v>
      </c>
    </row>
    <row r="124" spans="1:8" x14ac:dyDescent="0.3">
      <c r="A124">
        <v>45201020</v>
      </c>
      <c r="B124" t="s">
        <v>1644</v>
      </c>
      <c r="C124">
        <v>452010</v>
      </c>
      <c r="D124" t="s">
        <v>1644</v>
      </c>
      <c r="E124">
        <v>4520</v>
      </c>
      <c r="F124" t="s">
        <v>1643</v>
      </c>
      <c r="G124">
        <v>45</v>
      </c>
      <c r="H124" t="s">
        <v>1793</v>
      </c>
    </row>
    <row r="125" spans="1:8" x14ac:dyDescent="0.3">
      <c r="A125">
        <v>45202030</v>
      </c>
      <c r="B125" t="s">
        <v>1645</v>
      </c>
      <c r="C125">
        <v>452020</v>
      </c>
      <c r="D125" t="s">
        <v>1645</v>
      </c>
      <c r="E125">
        <v>4520</v>
      </c>
      <c r="F125" t="s">
        <v>1643</v>
      </c>
      <c r="G125">
        <v>45</v>
      </c>
      <c r="H125" t="s">
        <v>1793</v>
      </c>
    </row>
    <row r="126" spans="1:8" x14ac:dyDescent="0.3">
      <c r="A126">
        <v>45203010</v>
      </c>
      <c r="B126" t="s">
        <v>1752</v>
      </c>
      <c r="C126">
        <v>452030</v>
      </c>
      <c r="D126" t="s">
        <v>1751</v>
      </c>
      <c r="E126">
        <v>4520</v>
      </c>
      <c r="F126" t="s">
        <v>1643</v>
      </c>
      <c r="G126">
        <v>45</v>
      </c>
      <c r="H126" t="s">
        <v>1793</v>
      </c>
    </row>
    <row r="127" spans="1:8" x14ac:dyDescent="0.3">
      <c r="A127">
        <v>45203015</v>
      </c>
      <c r="B127" t="s">
        <v>1753</v>
      </c>
      <c r="C127">
        <v>452030</v>
      </c>
      <c r="D127" t="s">
        <v>1751</v>
      </c>
      <c r="E127">
        <v>4520</v>
      </c>
      <c r="F127" t="s">
        <v>1643</v>
      </c>
      <c r="G127">
        <v>45</v>
      </c>
      <c r="H127" t="s">
        <v>1793</v>
      </c>
    </row>
    <row r="128" spans="1:8" x14ac:dyDescent="0.3">
      <c r="A128">
        <v>45203020</v>
      </c>
      <c r="B128" t="s">
        <v>1754</v>
      </c>
      <c r="C128">
        <v>452030</v>
      </c>
      <c r="D128" t="s">
        <v>1751</v>
      </c>
      <c r="E128">
        <v>4520</v>
      </c>
      <c r="F128" t="s">
        <v>1643</v>
      </c>
      <c r="G128">
        <v>45</v>
      </c>
      <c r="H128" t="s">
        <v>1793</v>
      </c>
    </row>
    <row r="129" spans="1:8" x14ac:dyDescent="0.3">
      <c r="A129">
        <v>45203030</v>
      </c>
      <c r="B129" t="s">
        <v>1755</v>
      </c>
      <c r="C129">
        <v>452030</v>
      </c>
      <c r="D129" t="s">
        <v>1751</v>
      </c>
      <c r="E129">
        <v>4520</v>
      </c>
      <c r="F129" t="s">
        <v>1643</v>
      </c>
      <c r="G129">
        <v>45</v>
      </c>
      <c r="H129" t="s">
        <v>1793</v>
      </c>
    </row>
    <row r="130" spans="1:8" x14ac:dyDescent="0.3">
      <c r="A130">
        <v>45301010</v>
      </c>
      <c r="B130" t="s">
        <v>1756</v>
      </c>
      <c r="C130">
        <v>453010</v>
      </c>
      <c r="D130" t="s">
        <v>1646</v>
      </c>
      <c r="E130">
        <v>4530</v>
      </c>
      <c r="F130" t="s">
        <v>1795</v>
      </c>
      <c r="G130">
        <v>45</v>
      </c>
      <c r="H130" t="s">
        <v>1793</v>
      </c>
    </row>
    <row r="131" spans="1:8" x14ac:dyDescent="0.3">
      <c r="A131">
        <v>45301020</v>
      </c>
      <c r="B131" t="s">
        <v>1152</v>
      </c>
      <c r="C131">
        <v>453010</v>
      </c>
      <c r="D131" t="s">
        <v>1646</v>
      </c>
      <c r="E131">
        <v>4530</v>
      </c>
      <c r="F131" t="s">
        <v>1795</v>
      </c>
      <c r="G131">
        <v>45</v>
      </c>
      <c r="H131" t="s">
        <v>1793</v>
      </c>
    </row>
    <row r="132" spans="1:8" x14ac:dyDescent="0.3">
      <c r="A132">
        <v>50101010</v>
      </c>
      <c r="B132" t="s">
        <v>1757</v>
      </c>
      <c r="C132">
        <v>501010</v>
      </c>
      <c r="D132" t="s">
        <v>1647</v>
      </c>
      <c r="E132">
        <v>5010</v>
      </c>
      <c r="F132" t="s">
        <v>1797</v>
      </c>
      <c r="G132">
        <v>50</v>
      </c>
      <c r="H132" t="s">
        <v>1796</v>
      </c>
    </row>
    <row r="133" spans="1:8" x14ac:dyDescent="0.3">
      <c r="A133">
        <v>50101020</v>
      </c>
      <c r="B133" t="s">
        <v>1758</v>
      </c>
      <c r="C133">
        <v>501010</v>
      </c>
      <c r="D133" t="s">
        <v>1647</v>
      </c>
      <c r="E133">
        <v>5010</v>
      </c>
      <c r="F133" t="s">
        <v>1797</v>
      </c>
      <c r="G133">
        <v>50</v>
      </c>
      <c r="H133" t="s">
        <v>1796</v>
      </c>
    </row>
    <row r="134" spans="1:8" x14ac:dyDescent="0.3">
      <c r="A134">
        <v>50102010</v>
      </c>
      <c r="B134" t="s">
        <v>1648</v>
      </c>
      <c r="C134">
        <v>501020</v>
      </c>
      <c r="D134" t="s">
        <v>1648</v>
      </c>
      <c r="E134">
        <v>5010</v>
      </c>
      <c r="F134" t="s">
        <v>1797</v>
      </c>
      <c r="G134">
        <v>50</v>
      </c>
      <c r="H134" t="s">
        <v>1796</v>
      </c>
    </row>
    <row r="135" spans="1:8" x14ac:dyDescent="0.3">
      <c r="A135">
        <v>50201010</v>
      </c>
      <c r="B135" t="s">
        <v>1444</v>
      </c>
      <c r="C135">
        <v>502010</v>
      </c>
      <c r="D135" t="s">
        <v>1649</v>
      </c>
      <c r="E135">
        <v>5020</v>
      </c>
      <c r="F135" t="s">
        <v>1798</v>
      </c>
      <c r="G135">
        <v>50</v>
      </c>
      <c r="H135" t="s">
        <v>1796</v>
      </c>
    </row>
    <row r="136" spans="1:8" x14ac:dyDescent="0.3">
      <c r="A136">
        <v>50201020</v>
      </c>
      <c r="B136" t="s">
        <v>1397</v>
      </c>
      <c r="C136">
        <v>502010</v>
      </c>
      <c r="D136" t="s">
        <v>1649</v>
      </c>
      <c r="E136">
        <v>5020</v>
      </c>
      <c r="F136" t="s">
        <v>1798</v>
      </c>
      <c r="G136">
        <v>50</v>
      </c>
      <c r="H136" t="s">
        <v>1796</v>
      </c>
    </row>
    <row r="137" spans="1:8" x14ac:dyDescent="0.3">
      <c r="A137">
        <v>50201030</v>
      </c>
      <c r="B137" t="s">
        <v>1759</v>
      </c>
      <c r="C137">
        <v>502010</v>
      </c>
      <c r="D137" t="s">
        <v>1649</v>
      </c>
      <c r="E137">
        <v>5020</v>
      </c>
      <c r="F137" t="s">
        <v>1798</v>
      </c>
      <c r="G137">
        <v>50</v>
      </c>
      <c r="H137" t="s">
        <v>1796</v>
      </c>
    </row>
    <row r="138" spans="1:8" x14ac:dyDescent="0.3">
      <c r="A138">
        <v>50201040</v>
      </c>
      <c r="B138" t="s">
        <v>1384</v>
      </c>
      <c r="C138">
        <v>502010</v>
      </c>
      <c r="D138" t="s">
        <v>1649</v>
      </c>
      <c r="E138">
        <v>5020</v>
      </c>
      <c r="F138" t="s">
        <v>1798</v>
      </c>
      <c r="G138">
        <v>50</v>
      </c>
      <c r="H138" t="s">
        <v>1796</v>
      </c>
    </row>
    <row r="139" spans="1:8" x14ac:dyDescent="0.3">
      <c r="A139">
        <v>50202010</v>
      </c>
      <c r="B139" t="s">
        <v>1760</v>
      </c>
      <c r="C139">
        <v>502020</v>
      </c>
      <c r="D139" t="s">
        <v>1650</v>
      </c>
      <c r="E139">
        <v>5020</v>
      </c>
      <c r="F139" t="s">
        <v>1798</v>
      </c>
      <c r="G139">
        <v>50</v>
      </c>
      <c r="H139" t="s">
        <v>1796</v>
      </c>
    </row>
    <row r="140" spans="1:8" x14ac:dyDescent="0.3">
      <c r="A140">
        <v>50202020</v>
      </c>
      <c r="B140" t="s">
        <v>1761</v>
      </c>
      <c r="C140">
        <v>502020</v>
      </c>
      <c r="D140" t="s">
        <v>1650</v>
      </c>
      <c r="E140">
        <v>5020</v>
      </c>
      <c r="F140" t="s">
        <v>1798</v>
      </c>
      <c r="G140">
        <v>50</v>
      </c>
      <c r="H140" t="s">
        <v>1796</v>
      </c>
    </row>
    <row r="141" spans="1:8" x14ac:dyDescent="0.3">
      <c r="A141">
        <v>50203010</v>
      </c>
      <c r="B141" t="s">
        <v>1651</v>
      </c>
      <c r="C141">
        <v>502030</v>
      </c>
      <c r="D141" t="s">
        <v>1651</v>
      </c>
      <c r="E141">
        <v>5020</v>
      </c>
      <c r="F141" t="s">
        <v>1798</v>
      </c>
      <c r="G141">
        <v>50</v>
      </c>
      <c r="H141" t="s">
        <v>1796</v>
      </c>
    </row>
    <row r="142" spans="1:8" x14ac:dyDescent="0.3">
      <c r="A142">
        <v>55101010</v>
      </c>
      <c r="B142" t="s">
        <v>1652</v>
      </c>
      <c r="C142">
        <v>551010</v>
      </c>
      <c r="D142" t="s">
        <v>1652</v>
      </c>
      <c r="E142">
        <v>5510</v>
      </c>
      <c r="F142" t="s">
        <v>1589</v>
      </c>
      <c r="G142">
        <v>55</v>
      </c>
      <c r="H142" t="s">
        <v>1589</v>
      </c>
    </row>
    <row r="143" spans="1:8" x14ac:dyDescent="0.3">
      <c r="A143">
        <v>55102010</v>
      </c>
      <c r="B143" t="s">
        <v>1653</v>
      </c>
      <c r="C143">
        <v>551020</v>
      </c>
      <c r="D143" t="s">
        <v>1653</v>
      </c>
      <c r="E143">
        <v>5510</v>
      </c>
      <c r="F143" t="s">
        <v>1589</v>
      </c>
      <c r="G143">
        <v>55</v>
      </c>
      <c r="H143" t="s">
        <v>1589</v>
      </c>
    </row>
    <row r="144" spans="1:8" x14ac:dyDescent="0.3">
      <c r="A144">
        <v>55103010</v>
      </c>
      <c r="B144" t="s">
        <v>1654</v>
      </c>
      <c r="C144">
        <v>551030</v>
      </c>
      <c r="D144" t="s">
        <v>1654</v>
      </c>
      <c r="E144">
        <v>5510</v>
      </c>
      <c r="F144" t="s">
        <v>1589</v>
      </c>
      <c r="G144">
        <v>55</v>
      </c>
      <c r="H144" t="s">
        <v>1589</v>
      </c>
    </row>
    <row r="145" spans="1:8" x14ac:dyDescent="0.3">
      <c r="A145">
        <v>55104010</v>
      </c>
      <c r="B145" t="s">
        <v>1655</v>
      </c>
      <c r="C145">
        <v>551040</v>
      </c>
      <c r="D145" t="s">
        <v>1655</v>
      </c>
      <c r="E145">
        <v>5510</v>
      </c>
      <c r="F145" t="s">
        <v>1589</v>
      </c>
      <c r="G145">
        <v>55</v>
      </c>
      <c r="H145" t="s">
        <v>1589</v>
      </c>
    </row>
    <row r="146" spans="1:8" x14ac:dyDescent="0.3">
      <c r="A146">
        <v>55105010</v>
      </c>
      <c r="B146" t="s">
        <v>1230</v>
      </c>
      <c r="C146">
        <v>551050</v>
      </c>
      <c r="D146" t="s">
        <v>1656</v>
      </c>
      <c r="E146">
        <v>5510</v>
      </c>
      <c r="F146" t="s">
        <v>1589</v>
      </c>
      <c r="G146">
        <v>55</v>
      </c>
      <c r="H146" t="s">
        <v>1589</v>
      </c>
    </row>
    <row r="147" spans="1:8" x14ac:dyDescent="0.3">
      <c r="A147">
        <v>55105020</v>
      </c>
      <c r="B147" t="s">
        <v>1762</v>
      </c>
      <c r="C147">
        <v>551050</v>
      </c>
      <c r="D147" t="s">
        <v>1656</v>
      </c>
      <c r="E147">
        <v>5510</v>
      </c>
      <c r="F147" t="s">
        <v>1589</v>
      </c>
      <c r="G147">
        <v>55</v>
      </c>
      <c r="H147" t="s">
        <v>1589</v>
      </c>
    </row>
    <row r="148" spans="1:8" x14ac:dyDescent="0.3">
      <c r="A148">
        <v>60101010</v>
      </c>
      <c r="B148" t="s">
        <v>1763</v>
      </c>
      <c r="C148">
        <v>601010</v>
      </c>
      <c r="D148" t="s">
        <v>1657</v>
      </c>
      <c r="E148">
        <v>6010</v>
      </c>
      <c r="F148" t="s">
        <v>842</v>
      </c>
      <c r="G148">
        <v>60</v>
      </c>
      <c r="H148" t="s">
        <v>842</v>
      </c>
    </row>
    <row r="149" spans="1:8" x14ac:dyDescent="0.3">
      <c r="A149">
        <v>60101020</v>
      </c>
      <c r="B149" t="s">
        <v>1764</v>
      </c>
      <c r="C149">
        <v>601010</v>
      </c>
      <c r="D149" t="s">
        <v>1657</v>
      </c>
      <c r="E149">
        <v>6010</v>
      </c>
      <c r="F149" t="s">
        <v>842</v>
      </c>
      <c r="G149">
        <v>60</v>
      </c>
      <c r="H149" t="s">
        <v>842</v>
      </c>
    </row>
    <row r="150" spans="1:8" x14ac:dyDescent="0.3">
      <c r="A150">
        <v>60101030</v>
      </c>
      <c r="B150" t="s">
        <v>1765</v>
      </c>
      <c r="C150">
        <v>601010</v>
      </c>
      <c r="D150" t="s">
        <v>1657</v>
      </c>
      <c r="E150">
        <v>6010</v>
      </c>
      <c r="F150" t="s">
        <v>842</v>
      </c>
      <c r="G150">
        <v>60</v>
      </c>
      <c r="H150" t="s">
        <v>842</v>
      </c>
    </row>
    <row r="151" spans="1:8" x14ac:dyDescent="0.3">
      <c r="A151">
        <v>60101040</v>
      </c>
      <c r="B151" t="s">
        <v>1766</v>
      </c>
      <c r="C151">
        <v>601010</v>
      </c>
      <c r="D151" t="s">
        <v>1657</v>
      </c>
      <c r="E151">
        <v>6010</v>
      </c>
      <c r="F151" t="s">
        <v>842</v>
      </c>
      <c r="G151">
        <v>60</v>
      </c>
      <c r="H151" t="s">
        <v>842</v>
      </c>
    </row>
    <row r="152" spans="1:8" x14ac:dyDescent="0.3">
      <c r="A152">
        <v>60101050</v>
      </c>
      <c r="B152" t="s">
        <v>1767</v>
      </c>
      <c r="C152">
        <v>601010</v>
      </c>
      <c r="D152" t="s">
        <v>1657</v>
      </c>
      <c r="E152">
        <v>6010</v>
      </c>
      <c r="F152" t="s">
        <v>842</v>
      </c>
      <c r="G152">
        <v>60</v>
      </c>
      <c r="H152" t="s">
        <v>842</v>
      </c>
    </row>
    <row r="153" spans="1:8" x14ac:dyDescent="0.3">
      <c r="A153">
        <v>60101060</v>
      </c>
      <c r="B153" t="s">
        <v>1768</v>
      </c>
      <c r="C153">
        <v>601010</v>
      </c>
      <c r="D153" t="s">
        <v>1657</v>
      </c>
      <c r="E153">
        <v>6010</v>
      </c>
      <c r="F153" t="s">
        <v>842</v>
      </c>
      <c r="G153">
        <v>60</v>
      </c>
      <c r="H153" t="s">
        <v>842</v>
      </c>
    </row>
    <row r="154" spans="1:8" x14ac:dyDescent="0.3">
      <c r="A154">
        <v>60101070</v>
      </c>
      <c r="B154" t="s">
        <v>1769</v>
      </c>
      <c r="C154">
        <v>601010</v>
      </c>
      <c r="D154" t="s">
        <v>1657</v>
      </c>
      <c r="E154">
        <v>6010</v>
      </c>
      <c r="F154" t="s">
        <v>842</v>
      </c>
      <c r="G154">
        <v>60</v>
      </c>
      <c r="H154" t="s">
        <v>842</v>
      </c>
    </row>
    <row r="155" spans="1:8" x14ac:dyDescent="0.3">
      <c r="A155">
        <v>60101080</v>
      </c>
      <c r="B155" t="s">
        <v>1770</v>
      </c>
      <c r="C155">
        <v>601010</v>
      </c>
      <c r="D155" t="s">
        <v>1657</v>
      </c>
      <c r="E155">
        <v>6010</v>
      </c>
      <c r="F155" t="s">
        <v>842</v>
      </c>
      <c r="G155">
        <v>60</v>
      </c>
      <c r="H155" t="s">
        <v>842</v>
      </c>
    </row>
    <row r="156" spans="1:8" x14ac:dyDescent="0.3">
      <c r="A156">
        <v>60102010</v>
      </c>
      <c r="B156" t="s">
        <v>1772</v>
      </c>
      <c r="C156">
        <v>601020</v>
      </c>
      <c r="D156" t="s">
        <v>1771</v>
      </c>
      <c r="E156">
        <v>6010</v>
      </c>
      <c r="F156" t="s">
        <v>842</v>
      </c>
      <c r="G156">
        <v>60</v>
      </c>
      <c r="H156" t="s">
        <v>842</v>
      </c>
    </row>
    <row r="157" spans="1:8" x14ac:dyDescent="0.3">
      <c r="A157">
        <v>60102020</v>
      </c>
      <c r="B157" t="s">
        <v>1773</v>
      </c>
      <c r="C157">
        <v>601020</v>
      </c>
      <c r="D157" t="s">
        <v>1771</v>
      </c>
      <c r="E157">
        <v>6010</v>
      </c>
      <c r="F157" t="s">
        <v>842</v>
      </c>
      <c r="G157">
        <v>60</v>
      </c>
      <c r="H157" t="s">
        <v>842</v>
      </c>
    </row>
    <row r="158" spans="1:8" x14ac:dyDescent="0.3">
      <c r="A158">
        <v>60102030</v>
      </c>
      <c r="B158" t="s">
        <v>1774</v>
      </c>
      <c r="C158">
        <v>601020</v>
      </c>
      <c r="D158" t="s">
        <v>1771</v>
      </c>
      <c r="E158">
        <v>6010</v>
      </c>
      <c r="F158" t="s">
        <v>842</v>
      </c>
      <c r="G158">
        <v>60</v>
      </c>
      <c r="H158" t="s">
        <v>842</v>
      </c>
    </row>
    <row r="159" spans="1:8" x14ac:dyDescent="0.3">
      <c r="A159">
        <v>60102040</v>
      </c>
      <c r="B159" t="s">
        <v>1775</v>
      </c>
      <c r="C159">
        <v>601020</v>
      </c>
      <c r="D159" t="s">
        <v>1771</v>
      </c>
      <c r="E159">
        <v>6010</v>
      </c>
      <c r="F159" t="s">
        <v>842</v>
      </c>
      <c r="G159">
        <v>60</v>
      </c>
      <c r="H159" t="s">
        <v>842</v>
      </c>
    </row>
  </sheetData>
  <autoFilter ref="A1:H159" xr:uid="{DAEF6B97-39D4-456E-BD91-87EBE69F7179}"/>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E220-3F56-424C-8D03-7D08AD3E9329}">
  <sheetPr>
    <tabColor theme="9" tint="0.59999389629810485"/>
  </sheetPr>
  <dimension ref="A1"/>
  <sheetViews>
    <sheetView workbookViewId="0"/>
  </sheetViews>
  <sheetFormatPr defaultRowHeight="14.4" x14ac:dyDescent="0.3"/>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B158B-71FE-4B9F-A409-91F443FF757E}">
  <dimension ref="A1:AF1003"/>
  <sheetViews>
    <sheetView workbookViewId="0">
      <selection activeCell="D3" sqref="D3"/>
    </sheetView>
  </sheetViews>
  <sheetFormatPr defaultRowHeight="14.4" x14ac:dyDescent="0.3"/>
  <cols>
    <col min="1" max="1" width="13.77734375" customWidth="1"/>
    <col min="2" max="2" width="22.77734375" hidden="1" customWidth="1"/>
    <col min="3" max="4" width="22.77734375" customWidth="1"/>
    <col min="5" max="17" width="17.77734375" customWidth="1"/>
    <col min="18" max="30" width="20.77734375" customWidth="1"/>
  </cols>
  <sheetData>
    <row r="1" spans="1:32" ht="71.400000000000006" customHeight="1" thickBot="1" x14ac:dyDescent="0.35">
      <c r="A1" s="152" t="s">
        <v>3720</v>
      </c>
      <c r="B1" s="152"/>
      <c r="C1" s="152" t="s">
        <v>3719</v>
      </c>
      <c r="D1" s="152" t="s">
        <v>3718</v>
      </c>
      <c r="E1" s="152" t="s">
        <v>3717</v>
      </c>
      <c r="F1" s="152" t="s">
        <v>3716</v>
      </c>
      <c r="G1" s="152" t="s">
        <v>3715</v>
      </c>
      <c r="H1" s="152" t="s">
        <v>3714</v>
      </c>
      <c r="I1" s="152" t="s">
        <v>3713</v>
      </c>
      <c r="J1" s="152" t="s">
        <v>3712</v>
      </c>
      <c r="K1" s="152" t="s">
        <v>3711</v>
      </c>
      <c r="L1" s="152" t="s">
        <v>3710</v>
      </c>
      <c r="M1" s="152" t="s">
        <v>3709</v>
      </c>
      <c r="N1" s="152" t="s">
        <v>3708</v>
      </c>
      <c r="O1" s="152" t="s">
        <v>3707</v>
      </c>
      <c r="P1" s="152" t="s">
        <v>3706</v>
      </c>
      <c r="Q1" s="151" t="s">
        <v>3705</v>
      </c>
      <c r="R1" s="255" t="s">
        <v>3704</v>
      </c>
      <c r="S1" s="256"/>
      <c r="T1" s="256"/>
      <c r="U1" s="256"/>
      <c r="V1" s="256"/>
      <c r="W1" s="256"/>
      <c r="X1" s="256"/>
      <c r="Y1" s="256"/>
      <c r="Z1" s="256"/>
      <c r="AA1" s="256"/>
      <c r="AB1" s="256"/>
      <c r="AC1" s="256"/>
      <c r="AD1" s="257"/>
    </row>
    <row r="2" spans="1:32" ht="52.8" x14ac:dyDescent="0.3">
      <c r="A2" s="150" t="s">
        <v>3703</v>
      </c>
      <c r="B2" s="150" t="s">
        <v>3702</v>
      </c>
      <c r="C2" s="150" t="s">
        <v>3701</v>
      </c>
      <c r="D2" s="150" t="s">
        <v>3700</v>
      </c>
      <c r="E2" s="149" t="s">
        <v>3699</v>
      </c>
      <c r="F2" s="149" t="s">
        <v>3698</v>
      </c>
      <c r="G2" s="149" t="s">
        <v>3697</v>
      </c>
      <c r="H2" s="149" t="s">
        <v>3696</v>
      </c>
      <c r="I2" s="149" t="s">
        <v>3695</v>
      </c>
      <c r="J2" s="149" t="s">
        <v>3694</v>
      </c>
      <c r="K2" s="149" t="s">
        <v>3693</v>
      </c>
      <c r="L2" s="149" t="s">
        <v>3692</v>
      </c>
      <c r="M2" s="149" t="s">
        <v>3691</v>
      </c>
      <c r="N2" s="149" t="s">
        <v>3690</v>
      </c>
      <c r="O2" s="149" t="s">
        <v>3689</v>
      </c>
      <c r="P2" s="149" t="s">
        <v>3688</v>
      </c>
      <c r="Q2" s="149" t="s">
        <v>3687</v>
      </c>
      <c r="R2" s="148" t="s">
        <v>3686</v>
      </c>
      <c r="S2" s="148" t="s">
        <v>3685</v>
      </c>
      <c r="T2" s="148" t="s">
        <v>3684</v>
      </c>
      <c r="U2" s="148" t="s">
        <v>3683</v>
      </c>
      <c r="V2" s="148" t="s">
        <v>3682</v>
      </c>
      <c r="W2" s="148" t="s">
        <v>3681</v>
      </c>
      <c r="X2" s="148" t="s">
        <v>3680</v>
      </c>
      <c r="Y2" s="148" t="s">
        <v>3679</v>
      </c>
      <c r="Z2" s="148" t="s">
        <v>3678</v>
      </c>
      <c r="AA2" s="148" t="s">
        <v>3677</v>
      </c>
      <c r="AB2" s="148" t="s">
        <v>3676</v>
      </c>
      <c r="AC2" s="148" t="s">
        <v>3675</v>
      </c>
      <c r="AD2" s="148" t="s">
        <v>3674</v>
      </c>
    </row>
    <row r="3" spans="1:32" x14ac:dyDescent="0.3">
      <c r="A3" s="147" t="s">
        <v>3673</v>
      </c>
      <c r="B3" s="147">
        <v>0.85972985496439513</v>
      </c>
      <c r="C3" s="146">
        <f t="shared" ref="C3:C66" si="0">B3/SUM($B$3:$B$1002)</f>
        <v>1.6697003402570685E-3</v>
      </c>
      <c r="D3" s="145">
        <f t="shared" ref="D3:D66" si="1">1000000000*C3</f>
        <v>1669700.3402570684</v>
      </c>
      <c r="E3" s="144">
        <v>0</v>
      </c>
      <c r="F3" s="144">
        <v>0</v>
      </c>
      <c r="G3" s="144">
        <v>0</v>
      </c>
      <c r="H3" s="144">
        <v>0</v>
      </c>
      <c r="I3" s="144">
        <v>0</v>
      </c>
      <c r="J3" s="144">
        <v>0</v>
      </c>
      <c r="K3" s="144">
        <v>0</v>
      </c>
      <c r="L3" s="144">
        <v>0</v>
      </c>
      <c r="M3" s="144">
        <v>0</v>
      </c>
      <c r="N3" s="144">
        <v>0</v>
      </c>
      <c r="O3" s="144">
        <v>0</v>
      </c>
      <c r="P3" s="144">
        <v>0</v>
      </c>
      <c r="Q3" s="144">
        <v>0</v>
      </c>
      <c r="R3" s="143">
        <f t="shared" ref="R3:R66" si="2">$D3*E3/100</f>
        <v>0</v>
      </c>
      <c r="S3" s="143">
        <f t="shared" ref="S3:S66" si="3">$D3*F3/100</f>
        <v>0</v>
      </c>
      <c r="T3" s="143">
        <f t="shared" ref="T3:T66" si="4">$D3*G3/100</f>
        <v>0</v>
      </c>
      <c r="U3" s="143">
        <f t="shared" ref="U3:U66" si="5">$D3*H3/100</f>
        <v>0</v>
      </c>
      <c r="V3" s="143">
        <f t="shared" ref="V3:V66" si="6">$D3*I3/100</f>
        <v>0</v>
      </c>
      <c r="W3" s="143">
        <f t="shared" ref="W3:W66" si="7">$D3*J3/100</f>
        <v>0</v>
      </c>
      <c r="X3" s="143">
        <f t="shared" ref="X3:X66" si="8">$D3*K3/100</f>
        <v>0</v>
      </c>
      <c r="Y3" s="143">
        <f t="shared" ref="Y3:Y66" si="9">$D3*L3/100</f>
        <v>0</v>
      </c>
      <c r="Z3" s="143">
        <f t="shared" ref="Z3:Z66" si="10">$D3*M3/100</f>
        <v>0</v>
      </c>
      <c r="AA3" s="143">
        <f t="shared" ref="AA3:AA66" si="11">$D3*N3/100</f>
        <v>0</v>
      </c>
      <c r="AB3" s="143">
        <f t="shared" ref="AB3:AB66" si="12">$D3*O3/100</f>
        <v>0</v>
      </c>
      <c r="AC3" s="143">
        <f t="shared" ref="AC3:AC66" si="13">$D3*P3/100</f>
        <v>0</v>
      </c>
      <c r="AD3" s="143">
        <f t="shared" ref="AD3:AD66" si="14">$D3*Q3/100</f>
        <v>0</v>
      </c>
      <c r="AE3" s="142"/>
      <c r="AF3" s="142"/>
    </row>
    <row r="4" spans="1:32" x14ac:dyDescent="0.3">
      <c r="A4" s="147" t="s">
        <v>3672</v>
      </c>
      <c r="B4" s="147">
        <v>0.4281120223118976</v>
      </c>
      <c r="C4" s="146">
        <f t="shared" si="0"/>
        <v>8.3144581428072043E-4</v>
      </c>
      <c r="D4" s="145">
        <f t="shared" si="1"/>
        <v>831445.81428072043</v>
      </c>
      <c r="E4" s="144">
        <v>0</v>
      </c>
      <c r="F4" s="144">
        <v>0</v>
      </c>
      <c r="G4" s="144">
        <v>0</v>
      </c>
      <c r="H4" s="144">
        <v>0</v>
      </c>
      <c r="I4" s="144">
        <v>0</v>
      </c>
      <c r="J4" s="144">
        <v>0</v>
      </c>
      <c r="K4" s="144">
        <v>0</v>
      </c>
      <c r="L4" s="144">
        <v>0</v>
      </c>
      <c r="M4" s="144">
        <v>0</v>
      </c>
      <c r="N4" s="144">
        <v>0</v>
      </c>
      <c r="O4" s="144">
        <v>0</v>
      </c>
      <c r="P4" s="144">
        <v>0</v>
      </c>
      <c r="Q4" s="144">
        <v>0</v>
      </c>
      <c r="R4" s="143">
        <f t="shared" si="2"/>
        <v>0</v>
      </c>
      <c r="S4" s="143">
        <f t="shared" si="3"/>
        <v>0</v>
      </c>
      <c r="T4" s="143">
        <f t="shared" si="4"/>
        <v>0</v>
      </c>
      <c r="U4" s="143">
        <f t="shared" si="5"/>
        <v>0</v>
      </c>
      <c r="V4" s="143">
        <f t="shared" si="6"/>
        <v>0</v>
      </c>
      <c r="W4" s="143">
        <f t="shared" si="7"/>
        <v>0</v>
      </c>
      <c r="X4" s="143">
        <f t="shared" si="8"/>
        <v>0</v>
      </c>
      <c r="Y4" s="143">
        <f t="shared" si="9"/>
        <v>0</v>
      </c>
      <c r="Z4" s="143">
        <f t="shared" si="10"/>
        <v>0</v>
      </c>
      <c r="AA4" s="143">
        <f t="shared" si="11"/>
        <v>0</v>
      </c>
      <c r="AB4" s="143">
        <f t="shared" si="12"/>
        <v>0</v>
      </c>
      <c r="AC4" s="143">
        <f t="shared" si="13"/>
        <v>0</v>
      </c>
      <c r="AD4" s="143">
        <f t="shared" si="14"/>
        <v>0</v>
      </c>
      <c r="AE4" s="142"/>
    </row>
    <row r="5" spans="1:32" x14ac:dyDescent="0.3">
      <c r="A5" s="147" t="s">
        <v>3671</v>
      </c>
      <c r="B5" s="147">
        <v>0.38998739235672286</v>
      </c>
      <c r="C5" s="146">
        <f t="shared" si="0"/>
        <v>7.5740312838264092E-4</v>
      </c>
      <c r="D5" s="145">
        <f t="shared" si="1"/>
        <v>757403.12838264089</v>
      </c>
      <c r="E5" s="144">
        <v>0</v>
      </c>
      <c r="F5" s="144">
        <v>0</v>
      </c>
      <c r="G5" s="144">
        <v>4.5999999999999996</v>
      </c>
      <c r="H5" s="144">
        <v>0</v>
      </c>
      <c r="I5" s="144">
        <v>0</v>
      </c>
      <c r="J5" s="144">
        <v>0</v>
      </c>
      <c r="K5" s="144">
        <v>0</v>
      </c>
      <c r="L5" s="144">
        <v>0</v>
      </c>
      <c r="M5" s="144">
        <v>0</v>
      </c>
      <c r="N5" s="144">
        <v>0</v>
      </c>
      <c r="O5" s="144">
        <v>0</v>
      </c>
      <c r="P5" s="144">
        <v>0</v>
      </c>
      <c r="Q5" s="144">
        <v>4.5999999999999996</v>
      </c>
      <c r="R5" s="143">
        <f t="shared" si="2"/>
        <v>0</v>
      </c>
      <c r="S5" s="143">
        <f t="shared" si="3"/>
        <v>0</v>
      </c>
      <c r="T5" s="143">
        <f t="shared" si="4"/>
        <v>34840.54390560148</v>
      </c>
      <c r="U5" s="143">
        <f t="shared" si="5"/>
        <v>0</v>
      </c>
      <c r="V5" s="143">
        <f t="shared" si="6"/>
        <v>0</v>
      </c>
      <c r="W5" s="143">
        <f t="shared" si="7"/>
        <v>0</v>
      </c>
      <c r="X5" s="143">
        <f t="shared" si="8"/>
        <v>0</v>
      </c>
      <c r="Y5" s="143">
        <f t="shared" si="9"/>
        <v>0</v>
      </c>
      <c r="Z5" s="143">
        <f t="shared" si="10"/>
        <v>0</v>
      </c>
      <c r="AA5" s="143">
        <f t="shared" si="11"/>
        <v>0</v>
      </c>
      <c r="AB5" s="143">
        <f t="shared" si="12"/>
        <v>0</v>
      </c>
      <c r="AC5" s="143">
        <f t="shared" si="13"/>
        <v>0</v>
      </c>
      <c r="AD5" s="143">
        <f t="shared" si="14"/>
        <v>34840.54390560148</v>
      </c>
      <c r="AE5" s="142"/>
    </row>
    <row r="6" spans="1:32" x14ac:dyDescent="0.3">
      <c r="A6" s="147" t="s">
        <v>3670</v>
      </c>
      <c r="B6" s="147">
        <v>0.80128592241898755</v>
      </c>
      <c r="C6" s="146">
        <f t="shared" si="0"/>
        <v>1.556195088004232E-3</v>
      </c>
      <c r="D6" s="145">
        <f t="shared" si="1"/>
        <v>1556195.0880042319</v>
      </c>
      <c r="E6" s="144">
        <v>0</v>
      </c>
      <c r="F6" s="144">
        <v>0</v>
      </c>
      <c r="G6" s="144">
        <v>0</v>
      </c>
      <c r="H6" s="144">
        <v>0</v>
      </c>
      <c r="I6" s="144">
        <v>0</v>
      </c>
      <c r="J6" s="144">
        <v>0</v>
      </c>
      <c r="K6" s="144">
        <v>0</v>
      </c>
      <c r="L6" s="144">
        <v>0</v>
      </c>
      <c r="M6" s="144">
        <v>0</v>
      </c>
      <c r="N6" s="144">
        <v>0</v>
      </c>
      <c r="O6" s="144">
        <v>0</v>
      </c>
      <c r="P6" s="144">
        <v>0</v>
      </c>
      <c r="Q6" s="144">
        <v>0</v>
      </c>
      <c r="R6" s="143">
        <f t="shared" si="2"/>
        <v>0</v>
      </c>
      <c r="S6" s="143">
        <f t="shared" si="3"/>
        <v>0</v>
      </c>
      <c r="T6" s="143">
        <f t="shared" si="4"/>
        <v>0</v>
      </c>
      <c r="U6" s="143">
        <f t="shared" si="5"/>
        <v>0</v>
      </c>
      <c r="V6" s="143">
        <f t="shared" si="6"/>
        <v>0</v>
      </c>
      <c r="W6" s="143">
        <f t="shared" si="7"/>
        <v>0</v>
      </c>
      <c r="X6" s="143">
        <f t="shared" si="8"/>
        <v>0</v>
      </c>
      <c r="Y6" s="143">
        <f t="shared" si="9"/>
        <v>0</v>
      </c>
      <c r="Z6" s="143">
        <f t="shared" si="10"/>
        <v>0</v>
      </c>
      <c r="AA6" s="143">
        <f t="shared" si="11"/>
        <v>0</v>
      </c>
      <c r="AB6" s="143">
        <f t="shared" si="12"/>
        <v>0</v>
      </c>
      <c r="AC6" s="143">
        <f t="shared" si="13"/>
        <v>0</v>
      </c>
      <c r="AD6" s="143">
        <f t="shared" si="14"/>
        <v>0</v>
      </c>
      <c r="AE6" s="142"/>
    </row>
    <row r="7" spans="1:32" x14ac:dyDescent="0.3">
      <c r="A7" s="147" t="s">
        <v>3669</v>
      </c>
      <c r="B7" s="147">
        <v>0.1057601610284884</v>
      </c>
      <c r="C7" s="146">
        <f t="shared" si="0"/>
        <v>2.0539914466762661E-4</v>
      </c>
      <c r="D7" s="145">
        <f t="shared" si="1"/>
        <v>205399.14466762662</v>
      </c>
      <c r="E7" s="144">
        <v>5.37</v>
      </c>
      <c r="F7" s="144">
        <v>5.34</v>
      </c>
      <c r="G7" s="144">
        <v>0</v>
      </c>
      <c r="H7" s="144">
        <v>0</v>
      </c>
      <c r="I7" s="144">
        <v>0</v>
      </c>
      <c r="J7" s="144">
        <v>0</v>
      </c>
      <c r="K7" s="144">
        <v>0</v>
      </c>
      <c r="L7" s="144">
        <v>0</v>
      </c>
      <c r="M7" s="144">
        <v>0</v>
      </c>
      <c r="N7" s="144">
        <v>0</v>
      </c>
      <c r="O7" s="144">
        <v>0</v>
      </c>
      <c r="P7" s="144">
        <v>0</v>
      </c>
      <c r="Q7" s="144">
        <v>5.37</v>
      </c>
      <c r="R7" s="143">
        <f t="shared" si="2"/>
        <v>11029.934068651548</v>
      </c>
      <c r="S7" s="143">
        <f t="shared" si="3"/>
        <v>10968.31432525126</v>
      </c>
      <c r="T7" s="143">
        <f t="shared" si="4"/>
        <v>0</v>
      </c>
      <c r="U7" s="143">
        <f t="shared" si="5"/>
        <v>0</v>
      </c>
      <c r="V7" s="143">
        <f t="shared" si="6"/>
        <v>0</v>
      </c>
      <c r="W7" s="143">
        <f t="shared" si="7"/>
        <v>0</v>
      </c>
      <c r="X7" s="143">
        <f t="shared" si="8"/>
        <v>0</v>
      </c>
      <c r="Y7" s="143">
        <f t="shared" si="9"/>
        <v>0</v>
      </c>
      <c r="Z7" s="143">
        <f t="shared" si="10"/>
        <v>0</v>
      </c>
      <c r="AA7" s="143">
        <f t="shared" si="11"/>
        <v>0</v>
      </c>
      <c r="AB7" s="143">
        <f t="shared" si="12"/>
        <v>0</v>
      </c>
      <c r="AC7" s="143">
        <f t="shared" si="13"/>
        <v>0</v>
      </c>
      <c r="AD7" s="143">
        <f t="shared" si="14"/>
        <v>11029.934068651548</v>
      </c>
      <c r="AE7" s="142"/>
    </row>
    <row r="8" spans="1:32" x14ac:dyDescent="0.3">
      <c r="A8" s="147" t="s">
        <v>3668</v>
      </c>
      <c r="B8" s="147">
        <v>0.66612298427402272</v>
      </c>
      <c r="C8" s="146">
        <f t="shared" si="0"/>
        <v>1.293692160476911E-3</v>
      </c>
      <c r="D8" s="145">
        <f t="shared" si="1"/>
        <v>1293692.1604769109</v>
      </c>
      <c r="E8" s="144">
        <v>0</v>
      </c>
      <c r="F8" s="144">
        <v>0</v>
      </c>
      <c r="G8" s="144">
        <v>0</v>
      </c>
      <c r="H8" s="144">
        <v>0</v>
      </c>
      <c r="I8" s="144">
        <v>0</v>
      </c>
      <c r="J8" s="144">
        <v>0</v>
      </c>
      <c r="K8" s="144">
        <v>0</v>
      </c>
      <c r="L8" s="144">
        <v>0</v>
      </c>
      <c r="M8" s="144">
        <v>0</v>
      </c>
      <c r="N8" s="144">
        <v>0</v>
      </c>
      <c r="O8" s="144">
        <v>0</v>
      </c>
      <c r="P8" s="144">
        <v>0</v>
      </c>
      <c r="Q8" s="144">
        <v>0</v>
      </c>
      <c r="R8" s="143">
        <f t="shared" si="2"/>
        <v>0</v>
      </c>
      <c r="S8" s="143">
        <f t="shared" si="3"/>
        <v>0</v>
      </c>
      <c r="T8" s="143">
        <f t="shared" si="4"/>
        <v>0</v>
      </c>
      <c r="U8" s="143">
        <f t="shared" si="5"/>
        <v>0</v>
      </c>
      <c r="V8" s="143">
        <f t="shared" si="6"/>
        <v>0</v>
      </c>
      <c r="W8" s="143">
        <f t="shared" si="7"/>
        <v>0</v>
      </c>
      <c r="X8" s="143">
        <f t="shared" si="8"/>
        <v>0</v>
      </c>
      <c r="Y8" s="143">
        <f t="shared" si="9"/>
        <v>0</v>
      </c>
      <c r="Z8" s="143">
        <f t="shared" si="10"/>
        <v>0</v>
      </c>
      <c r="AA8" s="143">
        <f t="shared" si="11"/>
        <v>0</v>
      </c>
      <c r="AB8" s="143">
        <f t="shared" si="12"/>
        <v>0</v>
      </c>
      <c r="AC8" s="143">
        <f t="shared" si="13"/>
        <v>0</v>
      </c>
      <c r="AD8" s="143">
        <f t="shared" si="14"/>
        <v>0</v>
      </c>
      <c r="AE8" s="142"/>
    </row>
    <row r="9" spans="1:32" x14ac:dyDescent="0.3">
      <c r="A9" s="147" t="s">
        <v>3667</v>
      </c>
      <c r="B9" s="147">
        <v>0.32798805383604068</v>
      </c>
      <c r="C9" s="146">
        <f t="shared" si="0"/>
        <v>6.3699284365665177E-4</v>
      </c>
      <c r="D9" s="145">
        <f t="shared" si="1"/>
        <v>636992.84365665179</v>
      </c>
      <c r="E9" s="144">
        <v>0</v>
      </c>
      <c r="F9" s="144">
        <v>0</v>
      </c>
      <c r="G9" s="144">
        <v>0</v>
      </c>
      <c r="H9" s="144">
        <v>1.83</v>
      </c>
      <c r="I9" s="144">
        <v>1.17</v>
      </c>
      <c r="J9" s="144">
        <v>0</v>
      </c>
      <c r="K9" s="144">
        <v>0</v>
      </c>
      <c r="L9" s="144">
        <v>3</v>
      </c>
      <c r="M9" s="144">
        <v>0</v>
      </c>
      <c r="N9" s="144">
        <v>0</v>
      </c>
      <c r="O9" s="144">
        <v>0</v>
      </c>
      <c r="P9" s="144">
        <v>0</v>
      </c>
      <c r="Q9" s="144">
        <v>0</v>
      </c>
      <c r="R9" s="143">
        <f t="shared" si="2"/>
        <v>0</v>
      </c>
      <c r="S9" s="143">
        <f t="shared" si="3"/>
        <v>0</v>
      </c>
      <c r="T9" s="143">
        <f t="shared" si="4"/>
        <v>0</v>
      </c>
      <c r="U9" s="143">
        <f t="shared" si="5"/>
        <v>11656.969038916728</v>
      </c>
      <c r="V9" s="143">
        <f t="shared" si="6"/>
        <v>7452.8162707828251</v>
      </c>
      <c r="W9" s="143">
        <f t="shared" si="7"/>
        <v>0</v>
      </c>
      <c r="X9" s="143">
        <f t="shared" si="8"/>
        <v>0</v>
      </c>
      <c r="Y9" s="143">
        <f t="shared" si="9"/>
        <v>19109.785309699553</v>
      </c>
      <c r="Z9" s="143">
        <f t="shared" si="10"/>
        <v>0</v>
      </c>
      <c r="AA9" s="143">
        <f t="shared" si="11"/>
        <v>0</v>
      </c>
      <c r="AB9" s="143">
        <f t="shared" si="12"/>
        <v>0</v>
      </c>
      <c r="AC9" s="143">
        <f t="shared" si="13"/>
        <v>0</v>
      </c>
      <c r="AD9" s="143">
        <f t="shared" si="14"/>
        <v>0</v>
      </c>
      <c r="AE9" s="142"/>
    </row>
    <row r="10" spans="1:32" x14ac:dyDescent="0.3">
      <c r="A10" s="147" t="s">
        <v>3666</v>
      </c>
      <c r="B10" s="147">
        <v>0.82290819471910781</v>
      </c>
      <c r="C10" s="146">
        <f t="shared" si="0"/>
        <v>1.5981881806113709E-3</v>
      </c>
      <c r="D10" s="145">
        <f t="shared" si="1"/>
        <v>1598188.1806113708</v>
      </c>
      <c r="E10" s="144">
        <v>0</v>
      </c>
      <c r="F10" s="144">
        <v>0</v>
      </c>
      <c r="G10" s="144">
        <v>0</v>
      </c>
      <c r="H10" s="144">
        <v>0</v>
      </c>
      <c r="I10" s="144">
        <v>0</v>
      </c>
      <c r="J10" s="144">
        <v>0</v>
      </c>
      <c r="K10" s="144">
        <v>0</v>
      </c>
      <c r="L10" s="144">
        <v>0</v>
      </c>
      <c r="M10" s="144">
        <v>0</v>
      </c>
      <c r="N10" s="144">
        <v>0</v>
      </c>
      <c r="O10" s="144">
        <v>0</v>
      </c>
      <c r="P10" s="144">
        <v>0</v>
      </c>
      <c r="Q10" s="144">
        <v>0</v>
      </c>
      <c r="R10" s="143">
        <f t="shared" si="2"/>
        <v>0</v>
      </c>
      <c r="S10" s="143">
        <f t="shared" si="3"/>
        <v>0</v>
      </c>
      <c r="T10" s="143">
        <f t="shared" si="4"/>
        <v>0</v>
      </c>
      <c r="U10" s="143">
        <f t="shared" si="5"/>
        <v>0</v>
      </c>
      <c r="V10" s="143">
        <f t="shared" si="6"/>
        <v>0</v>
      </c>
      <c r="W10" s="143">
        <f t="shared" si="7"/>
        <v>0</v>
      </c>
      <c r="X10" s="143">
        <f t="shared" si="8"/>
        <v>0</v>
      </c>
      <c r="Y10" s="143">
        <f t="shared" si="9"/>
        <v>0</v>
      </c>
      <c r="Z10" s="143">
        <f t="shared" si="10"/>
        <v>0</v>
      </c>
      <c r="AA10" s="143">
        <f t="shared" si="11"/>
        <v>0</v>
      </c>
      <c r="AB10" s="143">
        <f t="shared" si="12"/>
        <v>0</v>
      </c>
      <c r="AC10" s="143">
        <f t="shared" si="13"/>
        <v>0</v>
      </c>
      <c r="AD10" s="143">
        <f t="shared" si="14"/>
        <v>0</v>
      </c>
      <c r="AE10" s="142"/>
    </row>
    <row r="11" spans="1:32" x14ac:dyDescent="0.3">
      <c r="A11" s="147" t="s">
        <v>3665</v>
      </c>
      <c r="B11" s="147">
        <v>0.92205201546135429</v>
      </c>
      <c r="C11" s="146">
        <f t="shared" si="0"/>
        <v>1.7907375846733834E-3</v>
      </c>
      <c r="D11" s="145">
        <f t="shared" si="1"/>
        <v>1790737.5846733835</v>
      </c>
      <c r="E11" s="144">
        <v>0</v>
      </c>
      <c r="F11" s="144">
        <v>0</v>
      </c>
      <c r="G11" s="144">
        <v>0</v>
      </c>
      <c r="H11" s="144">
        <v>0</v>
      </c>
      <c r="I11" s="144">
        <v>0</v>
      </c>
      <c r="J11" s="144">
        <v>0</v>
      </c>
      <c r="K11" s="144">
        <v>0</v>
      </c>
      <c r="L11" s="144">
        <v>0</v>
      </c>
      <c r="M11" s="144">
        <v>0</v>
      </c>
      <c r="N11" s="144">
        <v>0</v>
      </c>
      <c r="O11" s="144">
        <v>0</v>
      </c>
      <c r="P11" s="144">
        <v>0</v>
      </c>
      <c r="Q11" s="144">
        <v>0</v>
      </c>
      <c r="R11" s="143">
        <f t="shared" si="2"/>
        <v>0</v>
      </c>
      <c r="S11" s="143">
        <f t="shared" si="3"/>
        <v>0</v>
      </c>
      <c r="T11" s="143">
        <f t="shared" si="4"/>
        <v>0</v>
      </c>
      <c r="U11" s="143">
        <f t="shared" si="5"/>
        <v>0</v>
      </c>
      <c r="V11" s="143">
        <f t="shared" si="6"/>
        <v>0</v>
      </c>
      <c r="W11" s="143">
        <f t="shared" si="7"/>
        <v>0</v>
      </c>
      <c r="X11" s="143">
        <f t="shared" si="8"/>
        <v>0</v>
      </c>
      <c r="Y11" s="143">
        <f t="shared" si="9"/>
        <v>0</v>
      </c>
      <c r="Z11" s="143">
        <f t="shared" si="10"/>
        <v>0</v>
      </c>
      <c r="AA11" s="143">
        <f t="shared" si="11"/>
        <v>0</v>
      </c>
      <c r="AB11" s="143">
        <f t="shared" si="12"/>
        <v>0</v>
      </c>
      <c r="AC11" s="143">
        <f t="shared" si="13"/>
        <v>0</v>
      </c>
      <c r="AD11" s="143">
        <f t="shared" si="14"/>
        <v>0</v>
      </c>
      <c r="AE11" s="142"/>
    </row>
    <row r="12" spans="1:32" x14ac:dyDescent="0.3">
      <c r="A12" s="147" t="s">
        <v>3664</v>
      </c>
      <c r="B12" s="147">
        <v>0.59272708296099907</v>
      </c>
      <c r="C12" s="146">
        <f t="shared" si="0"/>
        <v>1.1511483594350068E-3</v>
      </c>
      <c r="D12" s="145">
        <f t="shared" si="1"/>
        <v>1151148.3594350067</v>
      </c>
      <c r="E12" s="144">
        <v>0</v>
      </c>
      <c r="F12" s="144">
        <v>0</v>
      </c>
      <c r="G12" s="144">
        <v>0</v>
      </c>
      <c r="H12" s="144">
        <v>0</v>
      </c>
      <c r="I12" s="144">
        <v>0</v>
      </c>
      <c r="J12" s="144">
        <v>0</v>
      </c>
      <c r="K12" s="144">
        <v>0</v>
      </c>
      <c r="L12" s="144">
        <v>0</v>
      </c>
      <c r="M12" s="144">
        <v>0</v>
      </c>
      <c r="N12" s="144">
        <v>0</v>
      </c>
      <c r="O12" s="144">
        <v>0</v>
      </c>
      <c r="P12" s="144">
        <v>0</v>
      </c>
      <c r="Q12" s="144">
        <v>0</v>
      </c>
      <c r="R12" s="143">
        <f t="shared" si="2"/>
        <v>0</v>
      </c>
      <c r="S12" s="143">
        <f t="shared" si="3"/>
        <v>0</v>
      </c>
      <c r="T12" s="143">
        <f t="shared" si="4"/>
        <v>0</v>
      </c>
      <c r="U12" s="143">
        <f t="shared" si="5"/>
        <v>0</v>
      </c>
      <c r="V12" s="143">
        <f t="shared" si="6"/>
        <v>0</v>
      </c>
      <c r="W12" s="143">
        <f t="shared" si="7"/>
        <v>0</v>
      </c>
      <c r="X12" s="143">
        <f t="shared" si="8"/>
        <v>0</v>
      </c>
      <c r="Y12" s="143">
        <f t="shared" si="9"/>
        <v>0</v>
      </c>
      <c r="Z12" s="143">
        <f t="shared" si="10"/>
        <v>0</v>
      </c>
      <c r="AA12" s="143">
        <f t="shared" si="11"/>
        <v>0</v>
      </c>
      <c r="AB12" s="143">
        <f t="shared" si="12"/>
        <v>0</v>
      </c>
      <c r="AC12" s="143">
        <f t="shared" si="13"/>
        <v>0</v>
      </c>
      <c r="AD12" s="143">
        <f t="shared" si="14"/>
        <v>0</v>
      </c>
      <c r="AE12" s="142"/>
    </row>
    <row r="13" spans="1:32" x14ac:dyDescent="0.3">
      <c r="A13" s="147" t="s">
        <v>3663</v>
      </c>
      <c r="B13" s="147">
        <v>0.93760193058833596</v>
      </c>
      <c r="C13" s="146">
        <f t="shared" si="0"/>
        <v>1.8209374182938699E-3</v>
      </c>
      <c r="D13" s="145">
        <f t="shared" si="1"/>
        <v>1820937.4182938698</v>
      </c>
      <c r="E13" s="144">
        <v>0</v>
      </c>
      <c r="F13" s="144">
        <v>0</v>
      </c>
      <c r="G13" s="144">
        <v>1.29</v>
      </c>
      <c r="H13" s="144">
        <v>0</v>
      </c>
      <c r="I13" s="144">
        <v>0</v>
      </c>
      <c r="J13" s="144">
        <v>0</v>
      </c>
      <c r="K13" s="144">
        <v>0</v>
      </c>
      <c r="L13" s="144">
        <v>0</v>
      </c>
      <c r="M13" s="144">
        <v>0</v>
      </c>
      <c r="N13" s="144">
        <v>0</v>
      </c>
      <c r="O13" s="144">
        <v>0</v>
      </c>
      <c r="P13" s="144">
        <v>0</v>
      </c>
      <c r="Q13" s="144">
        <v>1.29</v>
      </c>
      <c r="R13" s="143">
        <f t="shared" si="2"/>
        <v>0</v>
      </c>
      <c r="S13" s="143">
        <f t="shared" si="3"/>
        <v>0</v>
      </c>
      <c r="T13" s="143">
        <f t="shared" si="4"/>
        <v>23490.092695990923</v>
      </c>
      <c r="U13" s="143">
        <f t="shared" si="5"/>
        <v>0</v>
      </c>
      <c r="V13" s="143">
        <f t="shared" si="6"/>
        <v>0</v>
      </c>
      <c r="W13" s="143">
        <f t="shared" si="7"/>
        <v>0</v>
      </c>
      <c r="X13" s="143">
        <f t="shared" si="8"/>
        <v>0</v>
      </c>
      <c r="Y13" s="143">
        <f t="shared" si="9"/>
        <v>0</v>
      </c>
      <c r="Z13" s="143">
        <f t="shared" si="10"/>
        <v>0</v>
      </c>
      <c r="AA13" s="143">
        <f t="shared" si="11"/>
        <v>0</v>
      </c>
      <c r="AB13" s="143">
        <f t="shared" si="12"/>
        <v>0</v>
      </c>
      <c r="AC13" s="143">
        <f t="shared" si="13"/>
        <v>0</v>
      </c>
      <c r="AD13" s="143">
        <f t="shared" si="14"/>
        <v>23490.092695990923</v>
      </c>
      <c r="AE13" s="142"/>
    </row>
    <row r="14" spans="1:32" x14ac:dyDescent="0.3">
      <c r="A14" s="147" t="s">
        <v>3662</v>
      </c>
      <c r="B14" s="147">
        <v>0.60999118306072309</v>
      </c>
      <c r="C14" s="146">
        <f t="shared" si="0"/>
        <v>1.1846773495524142E-3</v>
      </c>
      <c r="D14" s="145">
        <f t="shared" si="1"/>
        <v>1184677.3495524141</v>
      </c>
      <c r="E14" s="144">
        <v>0</v>
      </c>
      <c r="F14" s="144">
        <v>0</v>
      </c>
      <c r="G14" s="144">
        <v>0</v>
      </c>
      <c r="H14" s="144">
        <v>0</v>
      </c>
      <c r="I14" s="144">
        <v>0</v>
      </c>
      <c r="J14" s="144">
        <v>0</v>
      </c>
      <c r="K14" s="144">
        <v>0</v>
      </c>
      <c r="L14" s="144">
        <v>0</v>
      </c>
      <c r="M14" s="144">
        <v>0</v>
      </c>
      <c r="N14" s="144">
        <v>0</v>
      </c>
      <c r="O14" s="144">
        <v>0</v>
      </c>
      <c r="P14" s="144">
        <v>0</v>
      </c>
      <c r="Q14" s="144">
        <v>0</v>
      </c>
      <c r="R14" s="143">
        <f t="shared" si="2"/>
        <v>0</v>
      </c>
      <c r="S14" s="143">
        <f t="shared" si="3"/>
        <v>0</v>
      </c>
      <c r="T14" s="143">
        <f t="shared" si="4"/>
        <v>0</v>
      </c>
      <c r="U14" s="143">
        <f t="shared" si="5"/>
        <v>0</v>
      </c>
      <c r="V14" s="143">
        <f t="shared" si="6"/>
        <v>0</v>
      </c>
      <c r="W14" s="143">
        <f t="shared" si="7"/>
        <v>0</v>
      </c>
      <c r="X14" s="143">
        <f t="shared" si="8"/>
        <v>0</v>
      </c>
      <c r="Y14" s="143">
        <f t="shared" si="9"/>
        <v>0</v>
      </c>
      <c r="Z14" s="143">
        <f t="shared" si="10"/>
        <v>0</v>
      </c>
      <c r="AA14" s="143">
        <f t="shared" si="11"/>
        <v>0</v>
      </c>
      <c r="AB14" s="143">
        <f t="shared" si="12"/>
        <v>0</v>
      </c>
      <c r="AC14" s="143">
        <f t="shared" si="13"/>
        <v>0</v>
      </c>
      <c r="AD14" s="143">
        <f t="shared" si="14"/>
        <v>0</v>
      </c>
      <c r="AE14" s="142"/>
    </row>
    <row r="15" spans="1:32" x14ac:dyDescent="0.3">
      <c r="A15" s="147" t="s">
        <v>3661</v>
      </c>
      <c r="B15" s="147">
        <v>0.67994250502108899</v>
      </c>
      <c r="C15" s="146">
        <f t="shared" si="0"/>
        <v>1.3205313569527874E-3</v>
      </c>
      <c r="D15" s="145">
        <f t="shared" si="1"/>
        <v>1320531.3569527874</v>
      </c>
      <c r="E15" s="144">
        <v>0</v>
      </c>
      <c r="F15" s="144">
        <v>0</v>
      </c>
      <c r="G15" s="144">
        <v>0</v>
      </c>
      <c r="H15" s="144">
        <v>0</v>
      </c>
      <c r="I15" s="144">
        <v>0</v>
      </c>
      <c r="J15" s="144">
        <v>0</v>
      </c>
      <c r="K15" s="144">
        <v>0</v>
      </c>
      <c r="L15" s="144">
        <v>0</v>
      </c>
      <c r="M15" s="144">
        <v>0</v>
      </c>
      <c r="N15" s="144">
        <v>0</v>
      </c>
      <c r="O15" s="144">
        <v>0</v>
      </c>
      <c r="P15" s="144">
        <v>0</v>
      </c>
      <c r="Q15" s="144">
        <v>0</v>
      </c>
      <c r="R15" s="143">
        <f t="shared" si="2"/>
        <v>0</v>
      </c>
      <c r="S15" s="143">
        <f t="shared" si="3"/>
        <v>0</v>
      </c>
      <c r="T15" s="143">
        <f t="shared" si="4"/>
        <v>0</v>
      </c>
      <c r="U15" s="143">
        <f t="shared" si="5"/>
        <v>0</v>
      </c>
      <c r="V15" s="143">
        <f t="shared" si="6"/>
        <v>0</v>
      </c>
      <c r="W15" s="143">
        <f t="shared" si="7"/>
        <v>0</v>
      </c>
      <c r="X15" s="143">
        <f t="shared" si="8"/>
        <v>0</v>
      </c>
      <c r="Y15" s="143">
        <f t="shared" si="9"/>
        <v>0</v>
      </c>
      <c r="Z15" s="143">
        <f t="shared" si="10"/>
        <v>0</v>
      </c>
      <c r="AA15" s="143">
        <f t="shared" si="11"/>
        <v>0</v>
      </c>
      <c r="AB15" s="143">
        <f t="shared" si="12"/>
        <v>0</v>
      </c>
      <c r="AC15" s="143">
        <f t="shared" si="13"/>
        <v>0</v>
      </c>
      <c r="AD15" s="143">
        <f t="shared" si="14"/>
        <v>0</v>
      </c>
      <c r="AE15" s="142"/>
    </row>
    <row r="16" spans="1:32" x14ac:dyDescent="0.3">
      <c r="A16" s="147" t="s">
        <v>3660</v>
      </c>
      <c r="B16" s="147">
        <v>7.5127194841942857E-2</v>
      </c>
      <c r="C16" s="146">
        <f t="shared" si="0"/>
        <v>1.4590618444365415E-4</v>
      </c>
      <c r="D16" s="145">
        <f t="shared" si="1"/>
        <v>145906.18444365414</v>
      </c>
      <c r="E16" s="144">
        <v>4.1399999999999997</v>
      </c>
      <c r="F16" s="144">
        <v>3.84</v>
      </c>
      <c r="G16" s="144">
        <v>0</v>
      </c>
      <c r="H16" s="144">
        <v>0</v>
      </c>
      <c r="I16" s="144">
        <v>0</v>
      </c>
      <c r="J16" s="144">
        <v>0</v>
      </c>
      <c r="K16" s="144">
        <v>0</v>
      </c>
      <c r="L16" s="144">
        <v>0</v>
      </c>
      <c r="M16" s="144">
        <v>0</v>
      </c>
      <c r="N16" s="144">
        <v>0</v>
      </c>
      <c r="O16" s="144">
        <v>0</v>
      </c>
      <c r="P16" s="144">
        <v>0</v>
      </c>
      <c r="Q16" s="144">
        <v>4.1399999999999997</v>
      </c>
      <c r="R16" s="143">
        <f t="shared" si="2"/>
        <v>6040.5160359672809</v>
      </c>
      <c r="S16" s="143">
        <f t="shared" si="3"/>
        <v>5602.7974826363197</v>
      </c>
      <c r="T16" s="143">
        <f t="shared" si="4"/>
        <v>0</v>
      </c>
      <c r="U16" s="143">
        <f t="shared" si="5"/>
        <v>0</v>
      </c>
      <c r="V16" s="143">
        <f t="shared" si="6"/>
        <v>0</v>
      </c>
      <c r="W16" s="143">
        <f t="shared" si="7"/>
        <v>0</v>
      </c>
      <c r="X16" s="143">
        <f t="shared" si="8"/>
        <v>0</v>
      </c>
      <c r="Y16" s="143">
        <f t="shared" si="9"/>
        <v>0</v>
      </c>
      <c r="Z16" s="143">
        <f t="shared" si="10"/>
        <v>0</v>
      </c>
      <c r="AA16" s="143">
        <f t="shared" si="11"/>
        <v>0</v>
      </c>
      <c r="AB16" s="143">
        <f t="shared" si="12"/>
        <v>0</v>
      </c>
      <c r="AC16" s="143">
        <f t="shared" si="13"/>
        <v>0</v>
      </c>
      <c r="AD16" s="143">
        <f t="shared" si="14"/>
        <v>6040.5160359672809</v>
      </c>
      <c r="AE16" s="142"/>
    </row>
    <row r="17" spans="1:31" x14ac:dyDescent="0.3">
      <c r="A17" s="147" t="s">
        <v>3659</v>
      </c>
      <c r="B17" s="147">
        <v>0.71128174067011329</v>
      </c>
      <c r="C17" s="146">
        <f t="shared" si="0"/>
        <v>1.3813959786992771E-3</v>
      </c>
      <c r="D17" s="145">
        <f t="shared" si="1"/>
        <v>1381395.9786992772</v>
      </c>
      <c r="E17" s="144">
        <v>4.0199999999999996</v>
      </c>
      <c r="F17" s="144">
        <v>4.0199999999999996</v>
      </c>
      <c r="G17" s="144">
        <v>0</v>
      </c>
      <c r="H17" s="144">
        <v>0</v>
      </c>
      <c r="I17" s="144">
        <v>0</v>
      </c>
      <c r="J17" s="144">
        <v>0</v>
      </c>
      <c r="K17" s="144">
        <v>0</v>
      </c>
      <c r="L17" s="144">
        <v>0</v>
      </c>
      <c r="M17" s="144">
        <v>0</v>
      </c>
      <c r="N17" s="144">
        <v>0</v>
      </c>
      <c r="O17" s="144">
        <v>0</v>
      </c>
      <c r="P17" s="144">
        <v>0</v>
      </c>
      <c r="Q17" s="144">
        <v>4.0199999999999996</v>
      </c>
      <c r="R17" s="143">
        <f t="shared" si="2"/>
        <v>55532.118343710936</v>
      </c>
      <c r="S17" s="143">
        <f t="shared" si="3"/>
        <v>55532.118343710936</v>
      </c>
      <c r="T17" s="143">
        <f t="shared" si="4"/>
        <v>0</v>
      </c>
      <c r="U17" s="143">
        <f t="shared" si="5"/>
        <v>0</v>
      </c>
      <c r="V17" s="143">
        <f t="shared" si="6"/>
        <v>0</v>
      </c>
      <c r="W17" s="143">
        <f t="shared" si="7"/>
        <v>0</v>
      </c>
      <c r="X17" s="143">
        <f t="shared" si="8"/>
        <v>0</v>
      </c>
      <c r="Y17" s="143">
        <f t="shared" si="9"/>
        <v>0</v>
      </c>
      <c r="Z17" s="143">
        <f t="shared" si="10"/>
        <v>0</v>
      </c>
      <c r="AA17" s="143">
        <f t="shared" si="11"/>
        <v>0</v>
      </c>
      <c r="AB17" s="143">
        <f t="shared" si="12"/>
        <v>0</v>
      </c>
      <c r="AC17" s="143">
        <f t="shared" si="13"/>
        <v>0</v>
      </c>
      <c r="AD17" s="143">
        <f t="shared" si="14"/>
        <v>55532.118343710936</v>
      </c>
      <c r="AE17" s="142"/>
    </row>
    <row r="18" spans="1:31" x14ac:dyDescent="0.3">
      <c r="A18" s="147" t="s">
        <v>3658</v>
      </c>
      <c r="B18" s="147">
        <v>0.29136450080335263</v>
      </c>
      <c r="C18" s="146">
        <f t="shared" si="0"/>
        <v>5.6586543240415483E-4</v>
      </c>
      <c r="D18" s="145">
        <f t="shared" si="1"/>
        <v>565865.4324041548</v>
      </c>
      <c r="E18" s="144">
        <v>0</v>
      </c>
      <c r="F18" s="144">
        <v>0</v>
      </c>
      <c r="G18" s="144">
        <v>0</v>
      </c>
      <c r="H18" s="144">
        <v>0</v>
      </c>
      <c r="I18" s="144">
        <v>0</v>
      </c>
      <c r="J18" s="144">
        <v>0</v>
      </c>
      <c r="K18" s="144">
        <v>0</v>
      </c>
      <c r="L18" s="144">
        <v>0</v>
      </c>
      <c r="M18" s="144">
        <v>0</v>
      </c>
      <c r="N18" s="144">
        <v>0</v>
      </c>
      <c r="O18" s="144">
        <v>0</v>
      </c>
      <c r="P18" s="144">
        <v>0</v>
      </c>
      <c r="Q18" s="144">
        <v>0</v>
      </c>
      <c r="R18" s="143">
        <f t="shared" si="2"/>
        <v>0</v>
      </c>
      <c r="S18" s="143">
        <f t="shared" si="3"/>
        <v>0</v>
      </c>
      <c r="T18" s="143">
        <f t="shared" si="4"/>
        <v>0</v>
      </c>
      <c r="U18" s="143">
        <f t="shared" si="5"/>
        <v>0</v>
      </c>
      <c r="V18" s="143">
        <f t="shared" si="6"/>
        <v>0</v>
      </c>
      <c r="W18" s="143">
        <f t="shared" si="7"/>
        <v>0</v>
      </c>
      <c r="X18" s="143">
        <f t="shared" si="8"/>
        <v>0</v>
      </c>
      <c r="Y18" s="143">
        <f t="shared" si="9"/>
        <v>0</v>
      </c>
      <c r="Z18" s="143">
        <f t="shared" si="10"/>
        <v>0</v>
      </c>
      <c r="AA18" s="143">
        <f t="shared" si="11"/>
        <v>0</v>
      </c>
      <c r="AB18" s="143">
        <f t="shared" si="12"/>
        <v>0</v>
      </c>
      <c r="AC18" s="143">
        <f t="shared" si="13"/>
        <v>0</v>
      </c>
      <c r="AD18" s="143">
        <f t="shared" si="14"/>
        <v>0</v>
      </c>
      <c r="AE18" s="142"/>
    </row>
    <row r="19" spans="1:31" x14ac:dyDescent="0.3">
      <c r="A19" s="147" t="s">
        <v>3657</v>
      </c>
      <c r="B19" s="147">
        <v>0.95739049307375668</v>
      </c>
      <c r="C19" s="146">
        <f t="shared" si="0"/>
        <v>1.8593692225685669E-3</v>
      </c>
      <c r="D19" s="145">
        <f t="shared" si="1"/>
        <v>1859369.2225685669</v>
      </c>
      <c r="E19" s="144">
        <v>0</v>
      </c>
      <c r="F19" s="144">
        <v>0</v>
      </c>
      <c r="G19" s="144">
        <v>0</v>
      </c>
      <c r="H19" s="144">
        <v>0</v>
      </c>
      <c r="I19" s="144">
        <v>0</v>
      </c>
      <c r="J19" s="144">
        <v>0</v>
      </c>
      <c r="K19" s="144">
        <v>0</v>
      </c>
      <c r="L19" s="144">
        <v>0</v>
      </c>
      <c r="M19" s="144">
        <v>0</v>
      </c>
      <c r="N19" s="144">
        <v>0</v>
      </c>
      <c r="O19" s="144">
        <v>0</v>
      </c>
      <c r="P19" s="144">
        <v>0</v>
      </c>
      <c r="Q19" s="144">
        <v>0</v>
      </c>
      <c r="R19" s="143">
        <f t="shared" si="2"/>
        <v>0</v>
      </c>
      <c r="S19" s="143">
        <f t="shared" si="3"/>
        <v>0</v>
      </c>
      <c r="T19" s="143">
        <f t="shared" si="4"/>
        <v>0</v>
      </c>
      <c r="U19" s="143">
        <f t="shared" si="5"/>
        <v>0</v>
      </c>
      <c r="V19" s="143">
        <f t="shared" si="6"/>
        <v>0</v>
      </c>
      <c r="W19" s="143">
        <f t="shared" si="7"/>
        <v>0</v>
      </c>
      <c r="X19" s="143">
        <f t="shared" si="8"/>
        <v>0</v>
      </c>
      <c r="Y19" s="143">
        <f t="shared" si="9"/>
        <v>0</v>
      </c>
      <c r="Z19" s="143">
        <f t="shared" si="10"/>
        <v>0</v>
      </c>
      <c r="AA19" s="143">
        <f t="shared" si="11"/>
        <v>0</v>
      </c>
      <c r="AB19" s="143">
        <f t="shared" si="12"/>
        <v>0</v>
      </c>
      <c r="AC19" s="143">
        <f t="shared" si="13"/>
        <v>0</v>
      </c>
      <c r="AD19" s="143">
        <f t="shared" si="14"/>
        <v>0</v>
      </c>
      <c r="AE19" s="142"/>
    </row>
    <row r="20" spans="1:31" x14ac:dyDescent="0.3">
      <c r="A20" s="147" t="s">
        <v>3656</v>
      </c>
      <c r="B20" s="147">
        <v>0.34540169590491865</v>
      </c>
      <c r="C20" s="146">
        <f t="shared" si="0"/>
        <v>6.7081226253529994E-4</v>
      </c>
      <c r="D20" s="145">
        <f t="shared" si="1"/>
        <v>670812.26253529999</v>
      </c>
      <c r="E20" s="144">
        <v>0.62</v>
      </c>
      <c r="F20" s="144">
        <v>0</v>
      </c>
      <c r="G20" s="144">
        <v>4.67</v>
      </c>
      <c r="H20" s="144">
        <v>0</v>
      </c>
      <c r="I20" s="144">
        <v>0.27</v>
      </c>
      <c r="J20" s="144">
        <v>0</v>
      </c>
      <c r="K20" s="144">
        <v>0</v>
      </c>
      <c r="L20" s="144">
        <v>0.27</v>
      </c>
      <c r="M20" s="144">
        <v>2.29</v>
      </c>
      <c r="N20" s="144">
        <v>0</v>
      </c>
      <c r="O20" s="144">
        <v>0</v>
      </c>
      <c r="P20" s="144">
        <v>1.76</v>
      </c>
      <c r="Q20" s="144">
        <v>5.29</v>
      </c>
      <c r="R20" s="143">
        <f t="shared" si="2"/>
        <v>4159.0360277188602</v>
      </c>
      <c r="S20" s="143">
        <f t="shared" si="3"/>
        <v>0</v>
      </c>
      <c r="T20" s="143">
        <f t="shared" si="4"/>
        <v>31326.93266039851</v>
      </c>
      <c r="U20" s="143">
        <f t="shared" si="5"/>
        <v>0</v>
      </c>
      <c r="V20" s="143">
        <f t="shared" si="6"/>
        <v>1811.19310884531</v>
      </c>
      <c r="W20" s="143">
        <f t="shared" si="7"/>
        <v>0</v>
      </c>
      <c r="X20" s="143">
        <f t="shared" si="8"/>
        <v>0</v>
      </c>
      <c r="Y20" s="143">
        <f t="shared" si="9"/>
        <v>1811.19310884531</v>
      </c>
      <c r="Z20" s="143">
        <f t="shared" si="10"/>
        <v>15361.60081205837</v>
      </c>
      <c r="AA20" s="143">
        <f t="shared" si="11"/>
        <v>0</v>
      </c>
      <c r="AB20" s="143">
        <f t="shared" si="12"/>
        <v>0</v>
      </c>
      <c r="AC20" s="143">
        <f t="shared" si="13"/>
        <v>11806.295820621281</v>
      </c>
      <c r="AD20" s="143">
        <f t="shared" si="14"/>
        <v>35485.968688117369</v>
      </c>
      <c r="AE20" s="142"/>
    </row>
    <row r="21" spans="1:31" x14ac:dyDescent="0.3">
      <c r="A21" s="147" t="s">
        <v>3655</v>
      </c>
      <c r="B21" s="147">
        <v>0.52761194298971148</v>
      </c>
      <c r="C21" s="146">
        <f t="shared" si="0"/>
        <v>1.0246868078928096E-3</v>
      </c>
      <c r="D21" s="145">
        <f t="shared" si="1"/>
        <v>1024686.8078928096</v>
      </c>
      <c r="E21" s="144">
        <v>0</v>
      </c>
      <c r="F21" s="144">
        <v>0</v>
      </c>
      <c r="G21" s="144">
        <v>0</v>
      </c>
      <c r="H21" s="144">
        <v>0</v>
      </c>
      <c r="I21" s="144">
        <v>0</v>
      </c>
      <c r="J21" s="144">
        <v>0</v>
      </c>
      <c r="K21" s="144">
        <v>0</v>
      </c>
      <c r="L21" s="144">
        <v>0</v>
      </c>
      <c r="M21" s="144">
        <v>0</v>
      </c>
      <c r="N21" s="144">
        <v>0</v>
      </c>
      <c r="O21" s="144">
        <v>0</v>
      </c>
      <c r="P21" s="144">
        <v>0</v>
      </c>
      <c r="Q21" s="144">
        <v>0</v>
      </c>
      <c r="R21" s="143">
        <f t="shared" si="2"/>
        <v>0</v>
      </c>
      <c r="S21" s="143">
        <f t="shared" si="3"/>
        <v>0</v>
      </c>
      <c r="T21" s="143">
        <f t="shared" si="4"/>
        <v>0</v>
      </c>
      <c r="U21" s="143">
        <f t="shared" si="5"/>
        <v>0</v>
      </c>
      <c r="V21" s="143">
        <f t="shared" si="6"/>
        <v>0</v>
      </c>
      <c r="W21" s="143">
        <f t="shared" si="7"/>
        <v>0</v>
      </c>
      <c r="X21" s="143">
        <f t="shared" si="8"/>
        <v>0</v>
      </c>
      <c r="Y21" s="143">
        <f t="shared" si="9"/>
        <v>0</v>
      </c>
      <c r="Z21" s="143">
        <f t="shared" si="10"/>
        <v>0</v>
      </c>
      <c r="AA21" s="143">
        <f t="shared" si="11"/>
        <v>0</v>
      </c>
      <c r="AB21" s="143">
        <f t="shared" si="12"/>
        <v>0</v>
      </c>
      <c r="AC21" s="143">
        <f t="shared" si="13"/>
        <v>0</v>
      </c>
      <c r="AD21" s="143">
        <f t="shared" si="14"/>
        <v>0</v>
      </c>
      <c r="AE21" s="142"/>
    </row>
    <row r="22" spans="1:31" x14ac:dyDescent="0.3">
      <c r="A22" s="147" t="s">
        <v>3654</v>
      </c>
      <c r="B22" s="147">
        <v>0.92330700548586475</v>
      </c>
      <c r="C22" s="146">
        <f t="shared" si="0"/>
        <v>1.7931749285190627E-3</v>
      </c>
      <c r="D22" s="145">
        <f t="shared" si="1"/>
        <v>1793174.9285190627</v>
      </c>
      <c r="E22" s="144">
        <v>0</v>
      </c>
      <c r="F22" s="144">
        <v>0</v>
      </c>
      <c r="G22" s="144">
        <v>1.31</v>
      </c>
      <c r="H22" s="144">
        <v>0</v>
      </c>
      <c r="I22" s="144">
        <v>0</v>
      </c>
      <c r="J22" s="144">
        <v>0</v>
      </c>
      <c r="K22" s="144">
        <v>0</v>
      </c>
      <c r="L22" s="144">
        <v>0</v>
      </c>
      <c r="M22" s="144">
        <v>0</v>
      </c>
      <c r="N22" s="144">
        <v>0</v>
      </c>
      <c r="O22" s="144">
        <v>0</v>
      </c>
      <c r="P22" s="144">
        <v>0.59</v>
      </c>
      <c r="Q22" s="144">
        <v>1.31</v>
      </c>
      <c r="R22" s="143">
        <f t="shared" si="2"/>
        <v>0</v>
      </c>
      <c r="S22" s="143">
        <f t="shared" si="3"/>
        <v>0</v>
      </c>
      <c r="T22" s="143">
        <f t="shared" si="4"/>
        <v>23490.591563599723</v>
      </c>
      <c r="U22" s="143">
        <f t="shared" si="5"/>
        <v>0</v>
      </c>
      <c r="V22" s="143">
        <f t="shared" si="6"/>
        <v>0</v>
      </c>
      <c r="W22" s="143">
        <f t="shared" si="7"/>
        <v>0</v>
      </c>
      <c r="X22" s="143">
        <f t="shared" si="8"/>
        <v>0</v>
      </c>
      <c r="Y22" s="143">
        <f t="shared" si="9"/>
        <v>0</v>
      </c>
      <c r="Z22" s="143">
        <f t="shared" si="10"/>
        <v>0</v>
      </c>
      <c r="AA22" s="143">
        <f t="shared" si="11"/>
        <v>0</v>
      </c>
      <c r="AB22" s="143">
        <f t="shared" si="12"/>
        <v>0</v>
      </c>
      <c r="AC22" s="143">
        <f t="shared" si="13"/>
        <v>10579.73207826247</v>
      </c>
      <c r="AD22" s="143">
        <f t="shared" si="14"/>
        <v>23490.591563599723</v>
      </c>
      <c r="AE22" s="142"/>
    </row>
    <row r="23" spans="1:31" x14ac:dyDescent="0.3">
      <c r="A23" s="147" t="s">
        <v>3653</v>
      </c>
      <c r="B23" s="147">
        <v>0.26626483928645595</v>
      </c>
      <c r="C23" s="146">
        <f t="shared" si="0"/>
        <v>5.1711882539370597E-4</v>
      </c>
      <c r="D23" s="145">
        <f t="shared" si="1"/>
        <v>517118.82539370598</v>
      </c>
      <c r="E23" s="144">
        <v>0</v>
      </c>
      <c r="F23" s="144">
        <v>0</v>
      </c>
      <c r="G23" s="144">
        <v>0</v>
      </c>
      <c r="H23" s="144">
        <v>0</v>
      </c>
      <c r="I23" s="144">
        <v>0</v>
      </c>
      <c r="J23" s="144">
        <v>0</v>
      </c>
      <c r="K23" s="144">
        <v>0</v>
      </c>
      <c r="L23" s="144">
        <v>0</v>
      </c>
      <c r="M23" s="144">
        <v>0</v>
      </c>
      <c r="N23" s="144">
        <v>0</v>
      </c>
      <c r="O23" s="144">
        <v>0</v>
      </c>
      <c r="P23" s="144">
        <v>0</v>
      </c>
      <c r="Q23" s="144">
        <v>0</v>
      </c>
      <c r="R23" s="143">
        <f t="shared" si="2"/>
        <v>0</v>
      </c>
      <c r="S23" s="143">
        <f t="shared" si="3"/>
        <v>0</v>
      </c>
      <c r="T23" s="143">
        <f t="shared" si="4"/>
        <v>0</v>
      </c>
      <c r="U23" s="143">
        <f t="shared" si="5"/>
        <v>0</v>
      </c>
      <c r="V23" s="143">
        <f t="shared" si="6"/>
        <v>0</v>
      </c>
      <c r="W23" s="143">
        <f t="shared" si="7"/>
        <v>0</v>
      </c>
      <c r="X23" s="143">
        <f t="shared" si="8"/>
        <v>0</v>
      </c>
      <c r="Y23" s="143">
        <f t="shared" si="9"/>
        <v>0</v>
      </c>
      <c r="Z23" s="143">
        <f t="shared" si="10"/>
        <v>0</v>
      </c>
      <c r="AA23" s="143">
        <f t="shared" si="11"/>
        <v>0</v>
      </c>
      <c r="AB23" s="143">
        <f t="shared" si="12"/>
        <v>0</v>
      </c>
      <c r="AC23" s="143">
        <f t="shared" si="13"/>
        <v>0</v>
      </c>
      <c r="AD23" s="143">
        <f t="shared" si="14"/>
        <v>0</v>
      </c>
      <c r="AE23" s="142"/>
    </row>
    <row r="24" spans="1:31" x14ac:dyDescent="0.3">
      <c r="A24" s="147" t="s">
        <v>3652</v>
      </c>
      <c r="B24" s="147">
        <v>0.6826105369808162</v>
      </c>
      <c r="C24" s="146">
        <f t="shared" si="0"/>
        <v>1.3257130007508357E-3</v>
      </c>
      <c r="D24" s="145">
        <f t="shared" si="1"/>
        <v>1325713.0007508358</v>
      </c>
      <c r="E24" s="144">
        <v>0</v>
      </c>
      <c r="F24" s="144">
        <v>0</v>
      </c>
      <c r="G24" s="144">
        <v>0</v>
      </c>
      <c r="H24" s="144">
        <v>0</v>
      </c>
      <c r="I24" s="144">
        <v>0</v>
      </c>
      <c r="J24" s="144">
        <v>0</v>
      </c>
      <c r="K24" s="144">
        <v>0</v>
      </c>
      <c r="L24" s="144">
        <v>0</v>
      </c>
      <c r="M24" s="144">
        <v>0</v>
      </c>
      <c r="N24" s="144">
        <v>0</v>
      </c>
      <c r="O24" s="144">
        <v>0</v>
      </c>
      <c r="P24" s="144">
        <v>0</v>
      </c>
      <c r="Q24" s="144">
        <v>0</v>
      </c>
      <c r="R24" s="143">
        <f t="shared" si="2"/>
        <v>0</v>
      </c>
      <c r="S24" s="143">
        <f t="shared" si="3"/>
        <v>0</v>
      </c>
      <c r="T24" s="143">
        <f t="shared" si="4"/>
        <v>0</v>
      </c>
      <c r="U24" s="143">
        <f t="shared" si="5"/>
        <v>0</v>
      </c>
      <c r="V24" s="143">
        <f t="shared" si="6"/>
        <v>0</v>
      </c>
      <c r="W24" s="143">
        <f t="shared" si="7"/>
        <v>0</v>
      </c>
      <c r="X24" s="143">
        <f t="shared" si="8"/>
        <v>0</v>
      </c>
      <c r="Y24" s="143">
        <f t="shared" si="9"/>
        <v>0</v>
      </c>
      <c r="Z24" s="143">
        <f t="shared" si="10"/>
        <v>0</v>
      </c>
      <c r="AA24" s="143">
        <f t="shared" si="11"/>
        <v>0</v>
      </c>
      <c r="AB24" s="143">
        <f t="shared" si="12"/>
        <v>0</v>
      </c>
      <c r="AC24" s="143">
        <f t="shared" si="13"/>
        <v>0</v>
      </c>
      <c r="AD24" s="143">
        <f t="shared" si="14"/>
        <v>0</v>
      </c>
      <c r="AE24" s="142"/>
    </row>
    <row r="25" spans="1:31" x14ac:dyDescent="0.3">
      <c r="A25" s="147" t="s">
        <v>3651</v>
      </c>
      <c r="B25" s="147">
        <v>0.87011784280654481</v>
      </c>
      <c r="C25" s="146">
        <f t="shared" si="0"/>
        <v>1.6898750808857302E-3</v>
      </c>
      <c r="D25" s="145">
        <f t="shared" si="1"/>
        <v>1689875.0808857302</v>
      </c>
      <c r="E25" s="144">
        <v>0</v>
      </c>
      <c r="F25" s="144">
        <v>0</v>
      </c>
      <c r="G25" s="144">
        <v>7.71</v>
      </c>
      <c r="H25" s="144">
        <v>0</v>
      </c>
      <c r="I25" s="144">
        <v>0</v>
      </c>
      <c r="J25" s="144">
        <v>0</v>
      </c>
      <c r="K25" s="144">
        <v>0</v>
      </c>
      <c r="L25" s="144">
        <v>0</v>
      </c>
      <c r="M25" s="144">
        <v>0</v>
      </c>
      <c r="N25" s="144">
        <v>0</v>
      </c>
      <c r="O25" s="144">
        <v>0</v>
      </c>
      <c r="P25" s="144">
        <v>7.71</v>
      </c>
      <c r="Q25" s="144">
        <v>7.71</v>
      </c>
      <c r="R25" s="143">
        <f t="shared" si="2"/>
        <v>0</v>
      </c>
      <c r="S25" s="143">
        <f t="shared" si="3"/>
        <v>0</v>
      </c>
      <c r="T25" s="143">
        <f t="shared" si="4"/>
        <v>130289.36873628979</v>
      </c>
      <c r="U25" s="143">
        <f t="shared" si="5"/>
        <v>0</v>
      </c>
      <c r="V25" s="143">
        <f t="shared" si="6"/>
        <v>0</v>
      </c>
      <c r="W25" s="143">
        <f t="shared" si="7"/>
        <v>0</v>
      </c>
      <c r="X25" s="143">
        <f t="shared" si="8"/>
        <v>0</v>
      </c>
      <c r="Y25" s="143">
        <f t="shared" si="9"/>
        <v>0</v>
      </c>
      <c r="Z25" s="143">
        <f t="shared" si="10"/>
        <v>0</v>
      </c>
      <c r="AA25" s="143">
        <f t="shared" si="11"/>
        <v>0</v>
      </c>
      <c r="AB25" s="143">
        <f t="shared" si="12"/>
        <v>0</v>
      </c>
      <c r="AC25" s="143">
        <f t="shared" si="13"/>
        <v>130289.36873628979</v>
      </c>
      <c r="AD25" s="143">
        <f t="shared" si="14"/>
        <v>130289.36873628979</v>
      </c>
      <c r="AE25" s="142"/>
    </row>
    <row r="26" spans="1:31" x14ac:dyDescent="0.3">
      <c r="A26" s="147" t="s">
        <v>3650</v>
      </c>
      <c r="B26" s="147">
        <v>0.36026342396977096</v>
      </c>
      <c r="C26" s="146">
        <f t="shared" si="0"/>
        <v>6.9967555286237553E-4</v>
      </c>
      <c r="D26" s="145">
        <f t="shared" si="1"/>
        <v>699675.55286237551</v>
      </c>
      <c r="E26" s="144">
        <v>0.8</v>
      </c>
      <c r="F26" s="144">
        <v>0.69</v>
      </c>
      <c r="G26" s="144">
        <v>0.12</v>
      </c>
      <c r="H26" s="144">
        <v>0</v>
      </c>
      <c r="I26" s="144">
        <v>0</v>
      </c>
      <c r="J26" s="144">
        <v>0</v>
      </c>
      <c r="K26" s="144">
        <v>0</v>
      </c>
      <c r="L26" s="144">
        <v>0</v>
      </c>
      <c r="M26" s="144">
        <v>0</v>
      </c>
      <c r="N26" s="144">
        <v>0</v>
      </c>
      <c r="O26" s="144">
        <v>0</v>
      </c>
      <c r="P26" s="144">
        <v>0</v>
      </c>
      <c r="Q26" s="144">
        <v>0.92</v>
      </c>
      <c r="R26" s="143">
        <f t="shared" si="2"/>
        <v>5597.4044228990042</v>
      </c>
      <c r="S26" s="143">
        <f t="shared" si="3"/>
        <v>4827.7613147503907</v>
      </c>
      <c r="T26" s="143">
        <f t="shared" si="4"/>
        <v>839.61066343485061</v>
      </c>
      <c r="U26" s="143">
        <f t="shared" si="5"/>
        <v>0</v>
      </c>
      <c r="V26" s="143">
        <f t="shared" si="6"/>
        <v>0</v>
      </c>
      <c r="W26" s="143">
        <f t="shared" si="7"/>
        <v>0</v>
      </c>
      <c r="X26" s="143">
        <f t="shared" si="8"/>
        <v>0</v>
      </c>
      <c r="Y26" s="143">
        <f t="shared" si="9"/>
        <v>0</v>
      </c>
      <c r="Z26" s="143">
        <f t="shared" si="10"/>
        <v>0</v>
      </c>
      <c r="AA26" s="143">
        <f t="shared" si="11"/>
        <v>0</v>
      </c>
      <c r="AB26" s="143">
        <f t="shared" si="12"/>
        <v>0</v>
      </c>
      <c r="AC26" s="143">
        <f t="shared" si="13"/>
        <v>0</v>
      </c>
      <c r="AD26" s="143">
        <f t="shared" si="14"/>
        <v>6437.0150863338549</v>
      </c>
      <c r="AE26" s="142"/>
    </row>
    <row r="27" spans="1:31" x14ac:dyDescent="0.3">
      <c r="A27" s="147" t="s">
        <v>3649</v>
      </c>
      <c r="B27" s="147">
        <v>0.30842301524550164</v>
      </c>
      <c r="C27" s="146">
        <f t="shared" si="0"/>
        <v>5.9899515007519691E-4</v>
      </c>
      <c r="D27" s="145">
        <f t="shared" si="1"/>
        <v>598995.15007519687</v>
      </c>
      <c r="E27" s="144">
        <v>0</v>
      </c>
      <c r="F27" s="144">
        <v>0</v>
      </c>
      <c r="G27" s="144">
        <v>0</v>
      </c>
      <c r="H27" s="144">
        <v>0</v>
      </c>
      <c r="I27" s="144">
        <v>0</v>
      </c>
      <c r="J27" s="144">
        <v>0</v>
      </c>
      <c r="K27" s="144">
        <v>0</v>
      </c>
      <c r="L27" s="144">
        <v>0</v>
      </c>
      <c r="M27" s="144">
        <v>0</v>
      </c>
      <c r="N27" s="144">
        <v>0</v>
      </c>
      <c r="O27" s="144">
        <v>0</v>
      </c>
      <c r="P27" s="144">
        <v>0</v>
      </c>
      <c r="Q27" s="144">
        <v>0</v>
      </c>
      <c r="R27" s="143">
        <f t="shared" si="2"/>
        <v>0</v>
      </c>
      <c r="S27" s="143">
        <f t="shared" si="3"/>
        <v>0</v>
      </c>
      <c r="T27" s="143">
        <f t="shared" si="4"/>
        <v>0</v>
      </c>
      <c r="U27" s="143">
        <f t="shared" si="5"/>
        <v>0</v>
      </c>
      <c r="V27" s="143">
        <f t="shared" si="6"/>
        <v>0</v>
      </c>
      <c r="W27" s="143">
        <f t="shared" si="7"/>
        <v>0</v>
      </c>
      <c r="X27" s="143">
        <f t="shared" si="8"/>
        <v>0</v>
      </c>
      <c r="Y27" s="143">
        <f t="shared" si="9"/>
        <v>0</v>
      </c>
      <c r="Z27" s="143">
        <f t="shared" si="10"/>
        <v>0</v>
      </c>
      <c r="AA27" s="143">
        <f t="shared" si="11"/>
        <v>0</v>
      </c>
      <c r="AB27" s="143">
        <f t="shared" si="12"/>
        <v>0</v>
      </c>
      <c r="AC27" s="143">
        <f t="shared" si="13"/>
        <v>0</v>
      </c>
      <c r="AD27" s="143">
        <f t="shared" si="14"/>
        <v>0</v>
      </c>
      <c r="AE27" s="142"/>
    </row>
    <row r="28" spans="1:31" x14ac:dyDescent="0.3">
      <c r="A28" s="147" t="s">
        <v>3648</v>
      </c>
      <c r="B28" s="147">
        <v>0.26621288958828493</v>
      </c>
      <c r="C28" s="146">
        <f t="shared" si="0"/>
        <v>5.1701793273747031E-4</v>
      </c>
      <c r="D28" s="145">
        <f t="shared" si="1"/>
        <v>517017.93273747031</v>
      </c>
      <c r="E28" s="144">
        <v>0</v>
      </c>
      <c r="F28" s="144">
        <v>0</v>
      </c>
      <c r="G28" s="144">
        <v>0</v>
      </c>
      <c r="H28" s="144">
        <v>0</v>
      </c>
      <c r="I28" s="144">
        <v>0</v>
      </c>
      <c r="J28" s="144">
        <v>0</v>
      </c>
      <c r="K28" s="144">
        <v>0</v>
      </c>
      <c r="L28" s="144">
        <v>0</v>
      </c>
      <c r="M28" s="144">
        <v>0</v>
      </c>
      <c r="N28" s="144">
        <v>0</v>
      </c>
      <c r="O28" s="144">
        <v>0</v>
      </c>
      <c r="P28" s="144">
        <v>0</v>
      </c>
      <c r="Q28" s="144">
        <v>0</v>
      </c>
      <c r="R28" s="143">
        <f t="shared" si="2"/>
        <v>0</v>
      </c>
      <c r="S28" s="143">
        <f t="shared" si="3"/>
        <v>0</v>
      </c>
      <c r="T28" s="143">
        <f t="shared" si="4"/>
        <v>0</v>
      </c>
      <c r="U28" s="143">
        <f t="shared" si="5"/>
        <v>0</v>
      </c>
      <c r="V28" s="143">
        <f t="shared" si="6"/>
        <v>0</v>
      </c>
      <c r="W28" s="143">
        <f t="shared" si="7"/>
        <v>0</v>
      </c>
      <c r="X28" s="143">
        <f t="shared" si="8"/>
        <v>0</v>
      </c>
      <c r="Y28" s="143">
        <f t="shared" si="9"/>
        <v>0</v>
      </c>
      <c r="Z28" s="143">
        <f t="shared" si="10"/>
        <v>0</v>
      </c>
      <c r="AA28" s="143">
        <f t="shared" si="11"/>
        <v>0</v>
      </c>
      <c r="AB28" s="143">
        <f t="shared" si="12"/>
        <v>0</v>
      </c>
      <c r="AC28" s="143">
        <f t="shared" si="13"/>
        <v>0</v>
      </c>
      <c r="AD28" s="143">
        <f t="shared" si="14"/>
        <v>0</v>
      </c>
      <c r="AE28" s="142"/>
    </row>
    <row r="29" spans="1:31" x14ac:dyDescent="0.3">
      <c r="A29" s="147" t="s">
        <v>3647</v>
      </c>
      <c r="B29" s="147">
        <v>0.23759278519853488</v>
      </c>
      <c r="C29" s="146">
        <f t="shared" si="0"/>
        <v>4.6143419586731416E-4</v>
      </c>
      <c r="D29" s="145">
        <f t="shared" si="1"/>
        <v>461434.19586731418</v>
      </c>
      <c r="E29" s="144">
        <v>0</v>
      </c>
      <c r="F29" s="144">
        <v>0</v>
      </c>
      <c r="G29" s="144">
        <v>0</v>
      </c>
      <c r="H29" s="144">
        <v>0</v>
      </c>
      <c r="I29" s="144">
        <v>0</v>
      </c>
      <c r="J29" s="144">
        <v>0</v>
      </c>
      <c r="K29" s="144">
        <v>0</v>
      </c>
      <c r="L29" s="144">
        <v>0</v>
      </c>
      <c r="M29" s="144">
        <v>0</v>
      </c>
      <c r="N29" s="144">
        <v>0</v>
      </c>
      <c r="O29" s="144">
        <v>0</v>
      </c>
      <c r="P29" s="144">
        <v>0</v>
      </c>
      <c r="Q29" s="144">
        <v>0</v>
      </c>
      <c r="R29" s="143">
        <f t="shared" si="2"/>
        <v>0</v>
      </c>
      <c r="S29" s="143">
        <f t="shared" si="3"/>
        <v>0</v>
      </c>
      <c r="T29" s="143">
        <f t="shared" si="4"/>
        <v>0</v>
      </c>
      <c r="U29" s="143">
        <f t="shared" si="5"/>
        <v>0</v>
      </c>
      <c r="V29" s="143">
        <f t="shared" si="6"/>
        <v>0</v>
      </c>
      <c r="W29" s="143">
        <f t="shared" si="7"/>
        <v>0</v>
      </c>
      <c r="X29" s="143">
        <f t="shared" si="8"/>
        <v>0</v>
      </c>
      <c r="Y29" s="143">
        <f t="shared" si="9"/>
        <v>0</v>
      </c>
      <c r="Z29" s="143">
        <f t="shared" si="10"/>
        <v>0</v>
      </c>
      <c r="AA29" s="143">
        <f t="shared" si="11"/>
        <v>0</v>
      </c>
      <c r="AB29" s="143">
        <f t="shared" si="12"/>
        <v>0</v>
      </c>
      <c r="AC29" s="143">
        <f t="shared" si="13"/>
        <v>0</v>
      </c>
      <c r="AD29" s="143">
        <f t="shared" si="14"/>
        <v>0</v>
      </c>
      <c r="AE29" s="142"/>
    </row>
    <row r="30" spans="1:31" x14ac:dyDescent="0.3">
      <c r="A30" s="147" t="s">
        <v>3646</v>
      </c>
      <c r="B30" s="147">
        <v>0.27241428923196354</v>
      </c>
      <c r="C30" s="146">
        <f t="shared" si="0"/>
        <v>5.290618079563309E-4</v>
      </c>
      <c r="D30" s="145">
        <f t="shared" si="1"/>
        <v>529061.80795633094</v>
      </c>
      <c r="E30" s="144">
        <v>0</v>
      </c>
      <c r="F30" s="144">
        <v>0</v>
      </c>
      <c r="G30" s="144">
        <v>0</v>
      </c>
      <c r="H30" s="144">
        <v>0</v>
      </c>
      <c r="I30" s="144">
        <v>0</v>
      </c>
      <c r="J30" s="144">
        <v>0</v>
      </c>
      <c r="K30" s="144">
        <v>0</v>
      </c>
      <c r="L30" s="144">
        <v>0</v>
      </c>
      <c r="M30" s="144">
        <v>0</v>
      </c>
      <c r="N30" s="144">
        <v>0</v>
      </c>
      <c r="O30" s="144">
        <v>0</v>
      </c>
      <c r="P30" s="144">
        <v>0</v>
      </c>
      <c r="Q30" s="144">
        <v>0</v>
      </c>
      <c r="R30" s="143">
        <f t="shared" si="2"/>
        <v>0</v>
      </c>
      <c r="S30" s="143">
        <f t="shared" si="3"/>
        <v>0</v>
      </c>
      <c r="T30" s="143">
        <f t="shared" si="4"/>
        <v>0</v>
      </c>
      <c r="U30" s="143">
        <f t="shared" si="5"/>
        <v>0</v>
      </c>
      <c r="V30" s="143">
        <f t="shared" si="6"/>
        <v>0</v>
      </c>
      <c r="W30" s="143">
        <f t="shared" si="7"/>
        <v>0</v>
      </c>
      <c r="X30" s="143">
        <f t="shared" si="8"/>
        <v>0</v>
      </c>
      <c r="Y30" s="143">
        <f t="shared" si="9"/>
        <v>0</v>
      </c>
      <c r="Z30" s="143">
        <f t="shared" si="10"/>
        <v>0</v>
      </c>
      <c r="AA30" s="143">
        <f t="shared" si="11"/>
        <v>0</v>
      </c>
      <c r="AB30" s="143">
        <f t="shared" si="12"/>
        <v>0</v>
      </c>
      <c r="AC30" s="143">
        <f t="shared" si="13"/>
        <v>0</v>
      </c>
      <c r="AD30" s="143">
        <f t="shared" si="14"/>
        <v>0</v>
      </c>
      <c r="AE30" s="142"/>
    </row>
    <row r="31" spans="1:31" x14ac:dyDescent="0.3">
      <c r="A31" s="147" t="s">
        <v>3645</v>
      </c>
      <c r="B31" s="147">
        <v>0.40891538160848495</v>
      </c>
      <c r="C31" s="146">
        <f t="shared" si="0"/>
        <v>7.94163594372691E-4</v>
      </c>
      <c r="D31" s="145">
        <f t="shared" si="1"/>
        <v>794163.594372691</v>
      </c>
      <c r="E31" s="144">
        <v>0</v>
      </c>
      <c r="F31" s="144">
        <v>0</v>
      </c>
      <c r="G31" s="144">
        <v>0</v>
      </c>
      <c r="H31" s="144">
        <v>0</v>
      </c>
      <c r="I31" s="144">
        <v>0</v>
      </c>
      <c r="J31" s="144">
        <v>0</v>
      </c>
      <c r="K31" s="144">
        <v>0</v>
      </c>
      <c r="L31" s="144">
        <v>0</v>
      </c>
      <c r="M31" s="144">
        <v>0</v>
      </c>
      <c r="N31" s="144">
        <v>0</v>
      </c>
      <c r="O31" s="144">
        <v>0</v>
      </c>
      <c r="P31" s="144">
        <v>0</v>
      </c>
      <c r="Q31" s="144">
        <v>0</v>
      </c>
      <c r="R31" s="143">
        <f t="shared" si="2"/>
        <v>0</v>
      </c>
      <c r="S31" s="143">
        <f t="shared" si="3"/>
        <v>0</v>
      </c>
      <c r="T31" s="143">
        <f t="shared" si="4"/>
        <v>0</v>
      </c>
      <c r="U31" s="143">
        <f t="shared" si="5"/>
        <v>0</v>
      </c>
      <c r="V31" s="143">
        <f t="shared" si="6"/>
        <v>0</v>
      </c>
      <c r="W31" s="143">
        <f t="shared" si="7"/>
        <v>0</v>
      </c>
      <c r="X31" s="143">
        <f t="shared" si="8"/>
        <v>0</v>
      </c>
      <c r="Y31" s="143">
        <f t="shared" si="9"/>
        <v>0</v>
      </c>
      <c r="Z31" s="143">
        <f t="shared" si="10"/>
        <v>0</v>
      </c>
      <c r="AA31" s="143">
        <f t="shared" si="11"/>
        <v>0</v>
      </c>
      <c r="AB31" s="143">
        <f t="shared" si="12"/>
        <v>0</v>
      </c>
      <c r="AC31" s="143">
        <f t="shared" si="13"/>
        <v>0</v>
      </c>
      <c r="AD31" s="143">
        <f t="shared" si="14"/>
        <v>0</v>
      </c>
      <c r="AE31" s="142"/>
    </row>
    <row r="32" spans="1:31" x14ac:dyDescent="0.3">
      <c r="A32" s="147" t="s">
        <v>3644</v>
      </c>
      <c r="B32" s="147">
        <v>0.63716254790946503</v>
      </c>
      <c r="C32" s="146">
        <f t="shared" si="0"/>
        <v>1.237447457361538E-3</v>
      </c>
      <c r="D32" s="145">
        <f t="shared" si="1"/>
        <v>1237447.457361538</v>
      </c>
      <c r="E32" s="144">
        <v>4.17</v>
      </c>
      <c r="F32" s="144">
        <v>0</v>
      </c>
      <c r="G32" s="144">
        <v>3.13</v>
      </c>
      <c r="H32" s="144">
        <v>0</v>
      </c>
      <c r="I32" s="144">
        <v>0</v>
      </c>
      <c r="J32" s="144">
        <v>0</v>
      </c>
      <c r="K32" s="144">
        <v>0</v>
      </c>
      <c r="L32" s="144">
        <v>0</v>
      </c>
      <c r="M32" s="144">
        <v>0</v>
      </c>
      <c r="N32" s="144">
        <v>0</v>
      </c>
      <c r="O32" s="144">
        <v>0</v>
      </c>
      <c r="P32" s="144">
        <v>0</v>
      </c>
      <c r="Q32" s="144">
        <v>7.3</v>
      </c>
      <c r="R32" s="143">
        <f t="shared" si="2"/>
        <v>51601.558971976134</v>
      </c>
      <c r="S32" s="143">
        <f t="shared" si="3"/>
        <v>0</v>
      </c>
      <c r="T32" s="143">
        <f t="shared" si="4"/>
        <v>38732.105415416139</v>
      </c>
      <c r="U32" s="143">
        <f t="shared" si="5"/>
        <v>0</v>
      </c>
      <c r="V32" s="143">
        <f t="shared" si="6"/>
        <v>0</v>
      </c>
      <c r="W32" s="143">
        <f t="shared" si="7"/>
        <v>0</v>
      </c>
      <c r="X32" s="143">
        <f t="shared" si="8"/>
        <v>0</v>
      </c>
      <c r="Y32" s="143">
        <f t="shared" si="9"/>
        <v>0</v>
      </c>
      <c r="Z32" s="143">
        <f t="shared" si="10"/>
        <v>0</v>
      </c>
      <c r="AA32" s="143">
        <f t="shared" si="11"/>
        <v>0</v>
      </c>
      <c r="AB32" s="143">
        <f t="shared" si="12"/>
        <v>0</v>
      </c>
      <c r="AC32" s="143">
        <f t="shared" si="13"/>
        <v>0</v>
      </c>
      <c r="AD32" s="143">
        <f t="shared" si="14"/>
        <v>90333.664387392273</v>
      </c>
      <c r="AE32" s="142"/>
    </row>
    <row r="33" spans="1:31" x14ac:dyDescent="0.3">
      <c r="A33" s="147" t="s">
        <v>3643</v>
      </c>
      <c r="B33" s="147">
        <v>0.6007960427355451</v>
      </c>
      <c r="C33" s="146">
        <f t="shared" si="0"/>
        <v>1.1668192644329939E-3</v>
      </c>
      <c r="D33" s="145">
        <f t="shared" si="1"/>
        <v>1166819.264432994</v>
      </c>
      <c r="E33" s="144">
        <v>0</v>
      </c>
      <c r="F33" s="144">
        <v>0</v>
      </c>
      <c r="G33" s="144">
        <v>0</v>
      </c>
      <c r="H33" s="144">
        <v>0</v>
      </c>
      <c r="I33" s="144">
        <v>0</v>
      </c>
      <c r="J33" s="144">
        <v>0</v>
      </c>
      <c r="K33" s="144">
        <v>0</v>
      </c>
      <c r="L33" s="144">
        <v>0</v>
      </c>
      <c r="M33" s="144">
        <v>0</v>
      </c>
      <c r="N33" s="144">
        <v>0</v>
      </c>
      <c r="O33" s="144">
        <v>0</v>
      </c>
      <c r="P33" s="144">
        <v>0</v>
      </c>
      <c r="Q33" s="144">
        <v>0</v>
      </c>
      <c r="R33" s="143">
        <f t="shared" si="2"/>
        <v>0</v>
      </c>
      <c r="S33" s="143">
        <f t="shared" si="3"/>
        <v>0</v>
      </c>
      <c r="T33" s="143">
        <f t="shared" si="4"/>
        <v>0</v>
      </c>
      <c r="U33" s="143">
        <f t="shared" si="5"/>
        <v>0</v>
      </c>
      <c r="V33" s="143">
        <f t="shared" si="6"/>
        <v>0</v>
      </c>
      <c r="W33" s="143">
        <f t="shared" si="7"/>
        <v>0</v>
      </c>
      <c r="X33" s="143">
        <f t="shared" si="8"/>
        <v>0</v>
      </c>
      <c r="Y33" s="143">
        <f t="shared" si="9"/>
        <v>0</v>
      </c>
      <c r="Z33" s="143">
        <f t="shared" si="10"/>
        <v>0</v>
      </c>
      <c r="AA33" s="143">
        <f t="shared" si="11"/>
        <v>0</v>
      </c>
      <c r="AB33" s="143">
        <f t="shared" si="12"/>
        <v>0</v>
      </c>
      <c r="AC33" s="143">
        <f t="shared" si="13"/>
        <v>0</v>
      </c>
      <c r="AD33" s="143">
        <f t="shared" si="14"/>
        <v>0</v>
      </c>
      <c r="AE33" s="142"/>
    </row>
    <row r="34" spans="1:31" x14ac:dyDescent="0.3">
      <c r="A34" s="147" t="s">
        <v>3642</v>
      </c>
      <c r="B34" s="147">
        <v>0.17100891461592505</v>
      </c>
      <c r="C34" s="146">
        <f t="shared" si="0"/>
        <v>3.3212019016488279E-4</v>
      </c>
      <c r="D34" s="145">
        <f t="shared" si="1"/>
        <v>332120.19016488281</v>
      </c>
      <c r="E34" s="144">
        <v>0.59</v>
      </c>
      <c r="F34" s="144">
        <v>0.03</v>
      </c>
      <c r="G34" s="144">
        <v>0.05</v>
      </c>
      <c r="H34" s="144">
        <v>0.02</v>
      </c>
      <c r="I34" s="144">
        <v>0.03</v>
      </c>
      <c r="J34" s="144">
        <v>0</v>
      </c>
      <c r="K34" s="144">
        <v>0</v>
      </c>
      <c r="L34" s="144">
        <v>0.05</v>
      </c>
      <c r="M34" s="144">
        <v>0.01</v>
      </c>
      <c r="N34" s="144">
        <v>0.01</v>
      </c>
      <c r="O34" s="144">
        <v>0.01</v>
      </c>
      <c r="P34" s="144">
        <v>0</v>
      </c>
      <c r="Q34" s="144">
        <v>0.65</v>
      </c>
      <c r="R34" s="143">
        <f t="shared" si="2"/>
        <v>1959.5091219728085</v>
      </c>
      <c r="S34" s="143">
        <f t="shared" si="3"/>
        <v>99.636057049464839</v>
      </c>
      <c r="T34" s="143">
        <f t="shared" si="4"/>
        <v>166.06009508244139</v>
      </c>
      <c r="U34" s="143">
        <f t="shared" si="5"/>
        <v>66.424038032976554</v>
      </c>
      <c r="V34" s="143">
        <f t="shared" si="6"/>
        <v>99.636057049464839</v>
      </c>
      <c r="W34" s="143">
        <f t="shared" si="7"/>
        <v>0</v>
      </c>
      <c r="X34" s="143">
        <f t="shared" si="8"/>
        <v>0</v>
      </c>
      <c r="Y34" s="143">
        <f t="shared" si="9"/>
        <v>166.06009508244139</v>
      </c>
      <c r="Z34" s="143">
        <f t="shared" si="10"/>
        <v>33.212019016488277</v>
      </c>
      <c r="AA34" s="143">
        <f t="shared" si="11"/>
        <v>33.212019016488277</v>
      </c>
      <c r="AB34" s="143">
        <f t="shared" si="12"/>
        <v>33.212019016488277</v>
      </c>
      <c r="AC34" s="143">
        <f t="shared" si="13"/>
        <v>0</v>
      </c>
      <c r="AD34" s="143">
        <f t="shared" si="14"/>
        <v>2158.781236071738</v>
      </c>
      <c r="AE34" s="142"/>
    </row>
    <row r="35" spans="1:31" x14ac:dyDescent="0.3">
      <c r="A35" s="147" t="s">
        <v>3641</v>
      </c>
      <c r="B35" s="147">
        <v>0.82154164436732346</v>
      </c>
      <c r="C35" s="146">
        <f t="shared" si="0"/>
        <v>1.5955341729900498E-3</v>
      </c>
      <c r="D35" s="145">
        <f t="shared" si="1"/>
        <v>1595534.1729900497</v>
      </c>
      <c r="E35" s="144">
        <v>0</v>
      </c>
      <c r="F35" s="144">
        <v>0</v>
      </c>
      <c r="G35" s="144">
        <v>11.15</v>
      </c>
      <c r="H35" s="144">
        <v>0</v>
      </c>
      <c r="I35" s="144">
        <v>0</v>
      </c>
      <c r="J35" s="144">
        <v>0</v>
      </c>
      <c r="K35" s="144">
        <v>0</v>
      </c>
      <c r="L35" s="144">
        <v>0</v>
      </c>
      <c r="M35" s="144">
        <v>0.42</v>
      </c>
      <c r="N35" s="144">
        <v>2.84</v>
      </c>
      <c r="O35" s="144">
        <v>0</v>
      </c>
      <c r="P35" s="144">
        <v>0</v>
      </c>
      <c r="Q35" s="144">
        <v>11.15</v>
      </c>
      <c r="R35" s="143">
        <f t="shared" si="2"/>
        <v>0</v>
      </c>
      <c r="S35" s="143">
        <f t="shared" si="3"/>
        <v>0</v>
      </c>
      <c r="T35" s="143">
        <f t="shared" si="4"/>
        <v>177902.06028839055</v>
      </c>
      <c r="U35" s="143">
        <f t="shared" si="5"/>
        <v>0</v>
      </c>
      <c r="V35" s="143">
        <f t="shared" si="6"/>
        <v>0</v>
      </c>
      <c r="W35" s="143">
        <f t="shared" si="7"/>
        <v>0</v>
      </c>
      <c r="X35" s="143">
        <f t="shared" si="8"/>
        <v>0</v>
      </c>
      <c r="Y35" s="143">
        <f t="shared" si="9"/>
        <v>0</v>
      </c>
      <c r="Z35" s="143">
        <f t="shared" si="10"/>
        <v>6701.2435265582089</v>
      </c>
      <c r="AA35" s="143">
        <f t="shared" si="11"/>
        <v>45313.170512917408</v>
      </c>
      <c r="AB35" s="143">
        <f t="shared" si="12"/>
        <v>0</v>
      </c>
      <c r="AC35" s="143">
        <f t="shared" si="13"/>
        <v>0</v>
      </c>
      <c r="AD35" s="143">
        <f t="shared" si="14"/>
        <v>177902.06028839055</v>
      </c>
      <c r="AE35" s="142"/>
    </row>
    <row r="36" spans="1:31" x14ac:dyDescent="0.3">
      <c r="A36" s="147" t="s">
        <v>3640</v>
      </c>
      <c r="B36" s="147">
        <v>0.90990807284646813</v>
      </c>
      <c r="C36" s="146">
        <f t="shared" si="0"/>
        <v>1.767152565496659E-3</v>
      </c>
      <c r="D36" s="145">
        <f t="shared" si="1"/>
        <v>1767152.5654966589</v>
      </c>
      <c r="E36" s="144">
        <v>0</v>
      </c>
      <c r="F36" s="144">
        <v>0</v>
      </c>
      <c r="G36" s="144">
        <v>0</v>
      </c>
      <c r="H36" s="144">
        <v>0</v>
      </c>
      <c r="I36" s="144">
        <v>0.74</v>
      </c>
      <c r="J36" s="144">
        <v>0</v>
      </c>
      <c r="K36" s="144">
        <v>0</v>
      </c>
      <c r="L36" s="144">
        <v>0.74</v>
      </c>
      <c r="M36" s="144">
        <v>0</v>
      </c>
      <c r="N36" s="144">
        <v>0</v>
      </c>
      <c r="O36" s="144">
        <v>0</v>
      </c>
      <c r="P36" s="144">
        <v>0</v>
      </c>
      <c r="Q36" s="144">
        <v>0</v>
      </c>
      <c r="R36" s="143">
        <f t="shared" si="2"/>
        <v>0</v>
      </c>
      <c r="S36" s="143">
        <f t="shared" si="3"/>
        <v>0</v>
      </c>
      <c r="T36" s="143">
        <f t="shared" si="4"/>
        <v>0</v>
      </c>
      <c r="U36" s="143">
        <f t="shared" si="5"/>
        <v>0</v>
      </c>
      <c r="V36" s="143">
        <f t="shared" si="6"/>
        <v>13076.928984675274</v>
      </c>
      <c r="W36" s="143">
        <f t="shared" si="7"/>
        <v>0</v>
      </c>
      <c r="X36" s="143">
        <f t="shared" si="8"/>
        <v>0</v>
      </c>
      <c r="Y36" s="143">
        <f t="shared" si="9"/>
        <v>13076.928984675274</v>
      </c>
      <c r="Z36" s="143">
        <f t="shared" si="10"/>
        <v>0</v>
      </c>
      <c r="AA36" s="143">
        <f t="shared" si="11"/>
        <v>0</v>
      </c>
      <c r="AB36" s="143">
        <f t="shared" si="12"/>
        <v>0</v>
      </c>
      <c r="AC36" s="143">
        <f t="shared" si="13"/>
        <v>0</v>
      </c>
      <c r="AD36" s="143">
        <f t="shared" si="14"/>
        <v>0</v>
      </c>
      <c r="AE36" s="142"/>
    </row>
    <row r="37" spans="1:31" x14ac:dyDescent="0.3">
      <c r="A37" s="147" t="s">
        <v>3639</v>
      </c>
      <c r="B37" s="147">
        <v>0.19844903363935484</v>
      </c>
      <c r="C37" s="146">
        <f t="shared" si="0"/>
        <v>3.8541225139266538E-4</v>
      </c>
      <c r="D37" s="145">
        <f t="shared" si="1"/>
        <v>385412.25139266538</v>
      </c>
      <c r="E37" s="144">
        <v>0</v>
      </c>
      <c r="F37" s="144">
        <v>0</v>
      </c>
      <c r="G37" s="144">
        <v>0</v>
      </c>
      <c r="H37" s="144">
        <v>0</v>
      </c>
      <c r="I37" s="144">
        <v>0</v>
      </c>
      <c r="J37" s="144">
        <v>0</v>
      </c>
      <c r="K37" s="144">
        <v>0</v>
      </c>
      <c r="L37" s="144">
        <v>0</v>
      </c>
      <c r="M37" s="144">
        <v>0</v>
      </c>
      <c r="N37" s="144">
        <v>0</v>
      </c>
      <c r="O37" s="144">
        <v>0</v>
      </c>
      <c r="P37" s="144">
        <v>0</v>
      </c>
      <c r="Q37" s="144">
        <v>0</v>
      </c>
      <c r="R37" s="143">
        <f t="shared" si="2"/>
        <v>0</v>
      </c>
      <c r="S37" s="143">
        <f t="shared" si="3"/>
        <v>0</v>
      </c>
      <c r="T37" s="143">
        <f t="shared" si="4"/>
        <v>0</v>
      </c>
      <c r="U37" s="143">
        <f t="shared" si="5"/>
        <v>0</v>
      </c>
      <c r="V37" s="143">
        <f t="shared" si="6"/>
        <v>0</v>
      </c>
      <c r="W37" s="143">
        <f t="shared" si="7"/>
        <v>0</v>
      </c>
      <c r="X37" s="143">
        <f t="shared" si="8"/>
        <v>0</v>
      </c>
      <c r="Y37" s="143">
        <f t="shared" si="9"/>
        <v>0</v>
      </c>
      <c r="Z37" s="143">
        <f t="shared" si="10"/>
        <v>0</v>
      </c>
      <c r="AA37" s="143">
        <f t="shared" si="11"/>
        <v>0</v>
      </c>
      <c r="AB37" s="143">
        <f t="shared" si="12"/>
        <v>0</v>
      </c>
      <c r="AC37" s="143">
        <f t="shared" si="13"/>
        <v>0</v>
      </c>
      <c r="AD37" s="143">
        <f t="shared" si="14"/>
        <v>0</v>
      </c>
      <c r="AE37" s="142"/>
    </row>
    <row r="38" spans="1:31" x14ac:dyDescent="0.3">
      <c r="A38" s="147" t="s">
        <v>3638</v>
      </c>
      <c r="B38" s="147">
        <v>0.96367327391900381</v>
      </c>
      <c r="C38" s="146">
        <f t="shared" si="0"/>
        <v>1.8715711500164676E-3</v>
      </c>
      <c r="D38" s="145">
        <f t="shared" si="1"/>
        <v>1871571.1500164676</v>
      </c>
      <c r="E38" s="144">
        <v>0</v>
      </c>
      <c r="F38" s="144">
        <v>0</v>
      </c>
      <c r="G38" s="144">
        <v>5.21</v>
      </c>
      <c r="H38" s="144">
        <v>0</v>
      </c>
      <c r="I38" s="144">
        <v>0</v>
      </c>
      <c r="J38" s="144">
        <v>0</v>
      </c>
      <c r="K38" s="144">
        <v>0</v>
      </c>
      <c r="L38" s="144">
        <v>0</v>
      </c>
      <c r="M38" s="144">
        <v>0</v>
      </c>
      <c r="N38" s="144">
        <v>0</v>
      </c>
      <c r="O38" s="144">
        <v>0</v>
      </c>
      <c r="P38" s="144">
        <v>5.21</v>
      </c>
      <c r="Q38" s="144">
        <v>5.21</v>
      </c>
      <c r="R38" s="143">
        <f t="shared" si="2"/>
        <v>0</v>
      </c>
      <c r="S38" s="143">
        <f t="shared" si="3"/>
        <v>0</v>
      </c>
      <c r="T38" s="143">
        <f t="shared" si="4"/>
        <v>97508.856915857963</v>
      </c>
      <c r="U38" s="143">
        <f t="shared" si="5"/>
        <v>0</v>
      </c>
      <c r="V38" s="143">
        <f t="shared" si="6"/>
        <v>0</v>
      </c>
      <c r="W38" s="143">
        <f t="shared" si="7"/>
        <v>0</v>
      </c>
      <c r="X38" s="143">
        <f t="shared" si="8"/>
        <v>0</v>
      </c>
      <c r="Y38" s="143">
        <f t="shared" si="9"/>
        <v>0</v>
      </c>
      <c r="Z38" s="143">
        <f t="shared" si="10"/>
        <v>0</v>
      </c>
      <c r="AA38" s="143">
        <f t="shared" si="11"/>
        <v>0</v>
      </c>
      <c r="AB38" s="143">
        <f t="shared" si="12"/>
        <v>0</v>
      </c>
      <c r="AC38" s="143">
        <f t="shared" si="13"/>
        <v>97508.856915857963</v>
      </c>
      <c r="AD38" s="143">
        <f t="shared" si="14"/>
        <v>97508.856915857963</v>
      </c>
      <c r="AE38" s="142"/>
    </row>
    <row r="39" spans="1:31" x14ac:dyDescent="0.3">
      <c r="A39" s="147" t="s">
        <v>3637</v>
      </c>
      <c r="B39" s="147">
        <v>0.29768358064029243</v>
      </c>
      <c r="C39" s="146">
        <f t="shared" si="0"/>
        <v>5.7813785692556094E-4</v>
      </c>
      <c r="D39" s="145">
        <f t="shared" si="1"/>
        <v>578137.85692556098</v>
      </c>
      <c r="E39" s="144">
        <v>3.03</v>
      </c>
      <c r="F39" s="144">
        <v>0</v>
      </c>
      <c r="G39" s="144">
        <v>0</v>
      </c>
      <c r="H39" s="144">
        <v>0</v>
      </c>
      <c r="I39" s="144">
        <v>0</v>
      </c>
      <c r="J39" s="144">
        <v>0</v>
      </c>
      <c r="K39" s="144">
        <v>0</v>
      </c>
      <c r="L39" s="144">
        <v>21.8</v>
      </c>
      <c r="M39" s="144">
        <v>0</v>
      </c>
      <c r="N39" s="144">
        <v>0</v>
      </c>
      <c r="O39" s="144">
        <v>0</v>
      </c>
      <c r="P39" s="144">
        <v>0</v>
      </c>
      <c r="Q39" s="144">
        <v>3.03</v>
      </c>
      <c r="R39" s="143">
        <f t="shared" si="2"/>
        <v>17517.577064844496</v>
      </c>
      <c r="S39" s="143">
        <f t="shared" si="3"/>
        <v>0</v>
      </c>
      <c r="T39" s="143">
        <f t="shared" si="4"/>
        <v>0</v>
      </c>
      <c r="U39" s="143">
        <f t="shared" si="5"/>
        <v>0</v>
      </c>
      <c r="V39" s="143">
        <f t="shared" si="6"/>
        <v>0</v>
      </c>
      <c r="W39" s="143">
        <f t="shared" si="7"/>
        <v>0</v>
      </c>
      <c r="X39" s="143">
        <f t="shared" si="8"/>
        <v>0</v>
      </c>
      <c r="Y39" s="143">
        <f t="shared" si="9"/>
        <v>126034.0528097723</v>
      </c>
      <c r="Z39" s="143">
        <f t="shared" si="10"/>
        <v>0</v>
      </c>
      <c r="AA39" s="143">
        <f t="shared" si="11"/>
        <v>0</v>
      </c>
      <c r="AB39" s="143">
        <f t="shared" si="12"/>
        <v>0</v>
      </c>
      <c r="AC39" s="143">
        <f t="shared" si="13"/>
        <v>0</v>
      </c>
      <c r="AD39" s="143">
        <f t="shared" si="14"/>
        <v>17517.577064844496</v>
      </c>
      <c r="AE39" s="142"/>
    </row>
    <row r="40" spans="1:31" x14ac:dyDescent="0.3">
      <c r="A40" s="147" t="s">
        <v>3636</v>
      </c>
      <c r="B40" s="147">
        <v>0.31388664234788477</v>
      </c>
      <c r="C40" s="146">
        <f t="shared" si="0"/>
        <v>6.0960618094635897E-4</v>
      </c>
      <c r="D40" s="145">
        <f t="shared" si="1"/>
        <v>609606.18094635895</v>
      </c>
      <c r="E40" s="144">
        <v>0</v>
      </c>
      <c r="F40" s="144">
        <v>0</v>
      </c>
      <c r="G40" s="144">
        <v>0.77</v>
      </c>
      <c r="H40" s="144">
        <v>0</v>
      </c>
      <c r="I40" s="144">
        <v>0</v>
      </c>
      <c r="J40" s="144">
        <v>0</v>
      </c>
      <c r="K40" s="144">
        <v>0</v>
      </c>
      <c r="L40" s="144">
        <v>0</v>
      </c>
      <c r="M40" s="144">
        <v>0</v>
      </c>
      <c r="N40" s="144">
        <v>0</v>
      </c>
      <c r="O40" s="144">
        <v>0</v>
      </c>
      <c r="P40" s="144">
        <v>0.77</v>
      </c>
      <c r="Q40" s="144">
        <v>0.77</v>
      </c>
      <c r="R40" s="143">
        <f t="shared" si="2"/>
        <v>0</v>
      </c>
      <c r="S40" s="143">
        <f t="shared" si="3"/>
        <v>0</v>
      </c>
      <c r="T40" s="143">
        <f t="shared" si="4"/>
        <v>4693.9675932869641</v>
      </c>
      <c r="U40" s="143">
        <f t="shared" si="5"/>
        <v>0</v>
      </c>
      <c r="V40" s="143">
        <f t="shared" si="6"/>
        <v>0</v>
      </c>
      <c r="W40" s="143">
        <f t="shared" si="7"/>
        <v>0</v>
      </c>
      <c r="X40" s="143">
        <f t="shared" si="8"/>
        <v>0</v>
      </c>
      <c r="Y40" s="143">
        <f t="shared" si="9"/>
        <v>0</v>
      </c>
      <c r="Z40" s="143">
        <f t="shared" si="10"/>
        <v>0</v>
      </c>
      <c r="AA40" s="143">
        <f t="shared" si="11"/>
        <v>0</v>
      </c>
      <c r="AB40" s="143">
        <f t="shared" si="12"/>
        <v>0</v>
      </c>
      <c r="AC40" s="143">
        <f t="shared" si="13"/>
        <v>4693.9675932869641</v>
      </c>
      <c r="AD40" s="143">
        <f t="shared" si="14"/>
        <v>4693.9675932869641</v>
      </c>
      <c r="AE40" s="142"/>
    </row>
    <row r="41" spans="1:31" x14ac:dyDescent="0.3">
      <c r="A41" s="147" t="s">
        <v>3635</v>
      </c>
      <c r="B41" s="147">
        <v>0.95243250581333994</v>
      </c>
      <c r="C41" s="146">
        <f t="shared" si="0"/>
        <v>1.8497402060026005E-3</v>
      </c>
      <c r="D41" s="145">
        <f t="shared" si="1"/>
        <v>1849740.2060026005</v>
      </c>
      <c r="E41" s="144">
        <v>0</v>
      </c>
      <c r="F41" s="144">
        <v>0</v>
      </c>
      <c r="G41" s="144">
        <v>0</v>
      </c>
      <c r="H41" s="144">
        <v>0</v>
      </c>
      <c r="I41" s="144">
        <v>0</v>
      </c>
      <c r="J41" s="144">
        <v>0</v>
      </c>
      <c r="K41" s="144">
        <v>0</v>
      </c>
      <c r="L41" s="144">
        <v>0</v>
      </c>
      <c r="M41" s="144">
        <v>0</v>
      </c>
      <c r="N41" s="144">
        <v>0</v>
      </c>
      <c r="O41" s="144">
        <v>0</v>
      </c>
      <c r="P41" s="144">
        <v>0</v>
      </c>
      <c r="Q41" s="144">
        <v>0</v>
      </c>
      <c r="R41" s="143">
        <f t="shared" si="2"/>
        <v>0</v>
      </c>
      <c r="S41" s="143">
        <f t="shared" si="3"/>
        <v>0</v>
      </c>
      <c r="T41" s="143">
        <f t="shared" si="4"/>
        <v>0</v>
      </c>
      <c r="U41" s="143">
        <f t="shared" si="5"/>
        <v>0</v>
      </c>
      <c r="V41" s="143">
        <f t="shared" si="6"/>
        <v>0</v>
      </c>
      <c r="W41" s="143">
        <f t="shared" si="7"/>
        <v>0</v>
      </c>
      <c r="X41" s="143">
        <f t="shared" si="8"/>
        <v>0</v>
      </c>
      <c r="Y41" s="143">
        <f t="shared" si="9"/>
        <v>0</v>
      </c>
      <c r="Z41" s="143">
        <f t="shared" si="10"/>
        <v>0</v>
      </c>
      <c r="AA41" s="143">
        <f t="shared" si="11"/>
        <v>0</v>
      </c>
      <c r="AB41" s="143">
        <f t="shared" si="12"/>
        <v>0</v>
      </c>
      <c r="AC41" s="143">
        <f t="shared" si="13"/>
        <v>0</v>
      </c>
      <c r="AD41" s="143">
        <f t="shared" si="14"/>
        <v>0</v>
      </c>
      <c r="AE41" s="142"/>
    </row>
    <row r="42" spans="1:31" x14ac:dyDescent="0.3">
      <c r="A42" s="147" t="s">
        <v>3634</v>
      </c>
      <c r="B42" s="147">
        <v>1.2388193652328905E-2</v>
      </c>
      <c r="C42" s="146">
        <f t="shared" si="0"/>
        <v>2.4059384511336601E-5</v>
      </c>
      <c r="D42" s="145">
        <f t="shared" si="1"/>
        <v>24059.384511336601</v>
      </c>
      <c r="E42" s="144">
        <v>0</v>
      </c>
      <c r="F42" s="144">
        <v>0</v>
      </c>
      <c r="G42" s="144">
        <v>0</v>
      </c>
      <c r="H42" s="144">
        <v>0</v>
      </c>
      <c r="I42" s="144">
        <v>0</v>
      </c>
      <c r="J42" s="144">
        <v>0</v>
      </c>
      <c r="K42" s="144">
        <v>0</v>
      </c>
      <c r="L42" s="144">
        <v>0</v>
      </c>
      <c r="M42" s="144">
        <v>0</v>
      </c>
      <c r="N42" s="144">
        <v>0</v>
      </c>
      <c r="O42" s="144">
        <v>38.0650427741</v>
      </c>
      <c r="P42" s="144">
        <v>0</v>
      </c>
      <c r="Q42" s="144">
        <v>38.0650427741</v>
      </c>
      <c r="R42" s="143">
        <f t="shared" si="2"/>
        <v>0</v>
      </c>
      <c r="S42" s="143">
        <f t="shared" si="3"/>
        <v>0</v>
      </c>
      <c r="T42" s="143">
        <f t="shared" si="4"/>
        <v>0</v>
      </c>
      <c r="U42" s="143">
        <f t="shared" si="5"/>
        <v>0</v>
      </c>
      <c r="V42" s="143">
        <f t="shared" si="6"/>
        <v>0</v>
      </c>
      <c r="W42" s="143">
        <f t="shared" si="7"/>
        <v>0</v>
      </c>
      <c r="X42" s="143">
        <f t="shared" si="8"/>
        <v>0</v>
      </c>
      <c r="Y42" s="143">
        <f t="shared" si="9"/>
        <v>0</v>
      </c>
      <c r="Z42" s="143">
        <f t="shared" si="10"/>
        <v>0</v>
      </c>
      <c r="AA42" s="143">
        <f t="shared" si="11"/>
        <v>0</v>
      </c>
      <c r="AB42" s="143">
        <f t="shared" si="12"/>
        <v>9158.2150054254671</v>
      </c>
      <c r="AC42" s="143">
        <f t="shared" si="13"/>
        <v>0</v>
      </c>
      <c r="AD42" s="143">
        <f t="shared" si="14"/>
        <v>9158.2150054254671</v>
      </c>
      <c r="AE42" s="142"/>
    </row>
    <row r="43" spans="1:31" x14ac:dyDescent="0.3">
      <c r="A43" s="147" t="s">
        <v>3633</v>
      </c>
      <c r="B43" s="147">
        <v>0.85678434402534986</v>
      </c>
      <c r="C43" s="146">
        <f t="shared" si="0"/>
        <v>1.6639797984045834E-3</v>
      </c>
      <c r="D43" s="145">
        <f t="shared" si="1"/>
        <v>1663979.7984045835</v>
      </c>
      <c r="E43" s="144">
        <v>0</v>
      </c>
      <c r="F43" s="144">
        <v>0</v>
      </c>
      <c r="G43" s="144">
        <v>0</v>
      </c>
      <c r="H43" s="144">
        <v>0</v>
      </c>
      <c r="I43" s="144">
        <v>0</v>
      </c>
      <c r="J43" s="144">
        <v>0</v>
      </c>
      <c r="K43" s="144">
        <v>0</v>
      </c>
      <c r="L43" s="144">
        <v>0</v>
      </c>
      <c r="M43" s="144">
        <v>0</v>
      </c>
      <c r="N43" s="144">
        <v>0</v>
      </c>
      <c r="O43" s="144">
        <v>0</v>
      </c>
      <c r="P43" s="144">
        <v>0</v>
      </c>
      <c r="Q43" s="144">
        <v>0</v>
      </c>
      <c r="R43" s="143">
        <f t="shared" si="2"/>
        <v>0</v>
      </c>
      <c r="S43" s="143">
        <f t="shared" si="3"/>
        <v>0</v>
      </c>
      <c r="T43" s="143">
        <f t="shared" si="4"/>
        <v>0</v>
      </c>
      <c r="U43" s="143">
        <f t="shared" si="5"/>
        <v>0</v>
      </c>
      <c r="V43" s="143">
        <f t="shared" si="6"/>
        <v>0</v>
      </c>
      <c r="W43" s="143">
        <f t="shared" si="7"/>
        <v>0</v>
      </c>
      <c r="X43" s="143">
        <f t="shared" si="8"/>
        <v>0</v>
      </c>
      <c r="Y43" s="143">
        <f t="shared" si="9"/>
        <v>0</v>
      </c>
      <c r="Z43" s="143">
        <f t="shared" si="10"/>
        <v>0</v>
      </c>
      <c r="AA43" s="143">
        <f t="shared" si="11"/>
        <v>0</v>
      </c>
      <c r="AB43" s="143">
        <f t="shared" si="12"/>
        <v>0</v>
      </c>
      <c r="AC43" s="143">
        <f t="shared" si="13"/>
        <v>0</v>
      </c>
      <c r="AD43" s="143">
        <f t="shared" si="14"/>
        <v>0</v>
      </c>
      <c r="AE43" s="142"/>
    </row>
    <row r="44" spans="1:31" x14ac:dyDescent="0.3">
      <c r="A44" s="147" t="s">
        <v>3632</v>
      </c>
      <c r="B44" s="147">
        <v>0.34657635729857117</v>
      </c>
      <c r="C44" s="146">
        <f t="shared" si="0"/>
        <v>6.7309359837276447E-4</v>
      </c>
      <c r="D44" s="145">
        <f t="shared" si="1"/>
        <v>673093.59837276442</v>
      </c>
      <c r="E44" s="144">
        <v>0</v>
      </c>
      <c r="F44" s="144">
        <v>0</v>
      </c>
      <c r="G44" s="144">
        <v>2.75</v>
      </c>
      <c r="H44" s="144">
        <v>0</v>
      </c>
      <c r="I44" s="144">
        <v>0</v>
      </c>
      <c r="J44" s="144">
        <v>0</v>
      </c>
      <c r="K44" s="144">
        <v>0</v>
      </c>
      <c r="L44" s="144">
        <v>0</v>
      </c>
      <c r="M44" s="144">
        <v>0</v>
      </c>
      <c r="N44" s="144">
        <v>0</v>
      </c>
      <c r="O44" s="144">
        <v>0</v>
      </c>
      <c r="P44" s="144">
        <v>2.75</v>
      </c>
      <c r="Q44" s="144">
        <v>2.75</v>
      </c>
      <c r="R44" s="143">
        <f t="shared" si="2"/>
        <v>0</v>
      </c>
      <c r="S44" s="143">
        <f t="shared" si="3"/>
        <v>0</v>
      </c>
      <c r="T44" s="143">
        <f t="shared" si="4"/>
        <v>18510.07395525102</v>
      </c>
      <c r="U44" s="143">
        <f t="shared" si="5"/>
        <v>0</v>
      </c>
      <c r="V44" s="143">
        <f t="shared" si="6"/>
        <v>0</v>
      </c>
      <c r="W44" s="143">
        <f t="shared" si="7"/>
        <v>0</v>
      </c>
      <c r="X44" s="143">
        <f t="shared" si="8"/>
        <v>0</v>
      </c>
      <c r="Y44" s="143">
        <f t="shared" si="9"/>
        <v>0</v>
      </c>
      <c r="Z44" s="143">
        <f t="shared" si="10"/>
        <v>0</v>
      </c>
      <c r="AA44" s="143">
        <f t="shared" si="11"/>
        <v>0</v>
      </c>
      <c r="AB44" s="143">
        <f t="shared" si="12"/>
        <v>0</v>
      </c>
      <c r="AC44" s="143">
        <f t="shared" si="13"/>
        <v>18510.07395525102</v>
      </c>
      <c r="AD44" s="143">
        <f t="shared" si="14"/>
        <v>18510.07395525102</v>
      </c>
      <c r="AE44" s="142"/>
    </row>
    <row r="45" spans="1:31" x14ac:dyDescent="0.3">
      <c r="A45" s="147" t="s">
        <v>3631</v>
      </c>
      <c r="B45" s="147">
        <v>0.52149688447648257</v>
      </c>
      <c r="C45" s="146">
        <f t="shared" si="0"/>
        <v>1.0128106176904199E-3</v>
      </c>
      <c r="D45" s="145">
        <f t="shared" si="1"/>
        <v>1012810.6176904199</v>
      </c>
      <c r="E45" s="144">
        <v>0</v>
      </c>
      <c r="F45" s="144">
        <v>0</v>
      </c>
      <c r="G45" s="144">
        <v>0</v>
      </c>
      <c r="H45" s="144">
        <v>0</v>
      </c>
      <c r="I45" s="144">
        <v>0</v>
      </c>
      <c r="J45" s="144">
        <v>0</v>
      </c>
      <c r="K45" s="144">
        <v>0</v>
      </c>
      <c r="L45" s="144">
        <v>0</v>
      </c>
      <c r="M45" s="144">
        <v>0</v>
      </c>
      <c r="N45" s="144">
        <v>0</v>
      </c>
      <c r="O45" s="144">
        <v>0</v>
      </c>
      <c r="P45" s="144">
        <v>0</v>
      </c>
      <c r="Q45" s="144">
        <v>0</v>
      </c>
      <c r="R45" s="143">
        <f t="shared" si="2"/>
        <v>0</v>
      </c>
      <c r="S45" s="143">
        <f t="shared" si="3"/>
        <v>0</v>
      </c>
      <c r="T45" s="143">
        <f t="shared" si="4"/>
        <v>0</v>
      </c>
      <c r="U45" s="143">
        <f t="shared" si="5"/>
        <v>0</v>
      </c>
      <c r="V45" s="143">
        <f t="shared" si="6"/>
        <v>0</v>
      </c>
      <c r="W45" s="143">
        <f t="shared" si="7"/>
        <v>0</v>
      </c>
      <c r="X45" s="143">
        <f t="shared" si="8"/>
        <v>0</v>
      </c>
      <c r="Y45" s="143">
        <f t="shared" si="9"/>
        <v>0</v>
      </c>
      <c r="Z45" s="143">
        <f t="shared" si="10"/>
        <v>0</v>
      </c>
      <c r="AA45" s="143">
        <f t="shared" si="11"/>
        <v>0</v>
      </c>
      <c r="AB45" s="143">
        <f t="shared" si="12"/>
        <v>0</v>
      </c>
      <c r="AC45" s="143">
        <f t="shared" si="13"/>
        <v>0</v>
      </c>
      <c r="AD45" s="143">
        <f t="shared" si="14"/>
        <v>0</v>
      </c>
      <c r="AE45" s="142"/>
    </row>
    <row r="46" spans="1:31" x14ac:dyDescent="0.3">
      <c r="A46" s="147" t="s">
        <v>3630</v>
      </c>
      <c r="B46" s="147">
        <v>0.86087515984836105</v>
      </c>
      <c r="C46" s="146">
        <f t="shared" si="0"/>
        <v>1.6719246621686708E-3</v>
      </c>
      <c r="D46" s="145">
        <f t="shared" si="1"/>
        <v>1671924.6621686707</v>
      </c>
      <c r="E46" s="144">
        <v>0</v>
      </c>
      <c r="F46" s="144">
        <v>0</v>
      </c>
      <c r="G46" s="144">
        <v>0</v>
      </c>
      <c r="H46" s="144">
        <v>0</v>
      </c>
      <c r="I46" s="144">
        <v>0</v>
      </c>
      <c r="J46" s="144">
        <v>0</v>
      </c>
      <c r="K46" s="144">
        <v>0</v>
      </c>
      <c r="L46" s="144">
        <v>0</v>
      </c>
      <c r="M46" s="144">
        <v>0</v>
      </c>
      <c r="N46" s="144">
        <v>0</v>
      </c>
      <c r="O46" s="144">
        <v>0</v>
      </c>
      <c r="P46" s="144">
        <v>0</v>
      </c>
      <c r="Q46" s="144">
        <v>0</v>
      </c>
      <c r="R46" s="143">
        <f t="shared" si="2"/>
        <v>0</v>
      </c>
      <c r="S46" s="143">
        <f t="shared" si="3"/>
        <v>0</v>
      </c>
      <c r="T46" s="143">
        <f t="shared" si="4"/>
        <v>0</v>
      </c>
      <c r="U46" s="143">
        <f t="shared" si="5"/>
        <v>0</v>
      </c>
      <c r="V46" s="143">
        <f t="shared" si="6"/>
        <v>0</v>
      </c>
      <c r="W46" s="143">
        <f t="shared" si="7"/>
        <v>0</v>
      </c>
      <c r="X46" s="143">
        <f t="shared" si="8"/>
        <v>0</v>
      </c>
      <c r="Y46" s="143">
        <f t="shared" si="9"/>
        <v>0</v>
      </c>
      <c r="Z46" s="143">
        <f t="shared" si="10"/>
        <v>0</v>
      </c>
      <c r="AA46" s="143">
        <f t="shared" si="11"/>
        <v>0</v>
      </c>
      <c r="AB46" s="143">
        <f t="shared" si="12"/>
        <v>0</v>
      </c>
      <c r="AC46" s="143">
        <f t="shared" si="13"/>
        <v>0</v>
      </c>
      <c r="AD46" s="143">
        <f t="shared" si="14"/>
        <v>0</v>
      </c>
      <c r="AE46" s="142"/>
    </row>
    <row r="47" spans="1:31" x14ac:dyDescent="0.3">
      <c r="A47" s="147" t="s">
        <v>3629</v>
      </c>
      <c r="B47" s="147">
        <v>0.84898478250361353</v>
      </c>
      <c r="C47" s="146">
        <f t="shared" si="0"/>
        <v>1.6488320977036018E-3</v>
      </c>
      <c r="D47" s="145">
        <f t="shared" si="1"/>
        <v>1648832.0977036017</v>
      </c>
      <c r="E47" s="144">
        <v>0</v>
      </c>
      <c r="F47" s="144">
        <v>0</v>
      </c>
      <c r="G47" s="144">
        <v>0</v>
      </c>
      <c r="H47" s="144">
        <v>0</v>
      </c>
      <c r="I47" s="144">
        <v>0</v>
      </c>
      <c r="J47" s="144">
        <v>0</v>
      </c>
      <c r="K47" s="144">
        <v>0</v>
      </c>
      <c r="L47" s="144">
        <v>0</v>
      </c>
      <c r="M47" s="144">
        <v>0</v>
      </c>
      <c r="N47" s="144">
        <v>0</v>
      </c>
      <c r="O47" s="144">
        <v>0</v>
      </c>
      <c r="P47" s="144">
        <v>0</v>
      </c>
      <c r="Q47" s="144">
        <v>0</v>
      </c>
      <c r="R47" s="143">
        <f t="shared" si="2"/>
        <v>0</v>
      </c>
      <c r="S47" s="143">
        <f t="shared" si="3"/>
        <v>0</v>
      </c>
      <c r="T47" s="143">
        <f t="shared" si="4"/>
        <v>0</v>
      </c>
      <c r="U47" s="143">
        <f t="shared" si="5"/>
        <v>0</v>
      </c>
      <c r="V47" s="143">
        <f t="shared" si="6"/>
        <v>0</v>
      </c>
      <c r="W47" s="143">
        <f t="shared" si="7"/>
        <v>0</v>
      </c>
      <c r="X47" s="143">
        <f t="shared" si="8"/>
        <v>0</v>
      </c>
      <c r="Y47" s="143">
        <f t="shared" si="9"/>
        <v>0</v>
      </c>
      <c r="Z47" s="143">
        <f t="shared" si="10"/>
        <v>0</v>
      </c>
      <c r="AA47" s="143">
        <f t="shared" si="11"/>
        <v>0</v>
      </c>
      <c r="AB47" s="143">
        <f t="shared" si="12"/>
        <v>0</v>
      </c>
      <c r="AC47" s="143">
        <f t="shared" si="13"/>
        <v>0</v>
      </c>
      <c r="AD47" s="143">
        <f t="shared" si="14"/>
        <v>0</v>
      </c>
      <c r="AE47" s="142"/>
    </row>
    <row r="48" spans="1:31" x14ac:dyDescent="0.3">
      <c r="A48" s="147" t="s">
        <v>3628</v>
      </c>
      <c r="B48" s="147">
        <v>0.61712821133540274</v>
      </c>
      <c r="C48" s="146">
        <f t="shared" si="0"/>
        <v>1.1985383298008558E-3</v>
      </c>
      <c r="D48" s="145">
        <f t="shared" si="1"/>
        <v>1198538.3298008558</v>
      </c>
      <c r="E48" s="144">
        <v>0</v>
      </c>
      <c r="F48" s="144">
        <v>0</v>
      </c>
      <c r="G48" s="144">
        <v>16.100000000000001</v>
      </c>
      <c r="H48" s="144">
        <v>0</v>
      </c>
      <c r="I48" s="144">
        <v>3.73</v>
      </c>
      <c r="J48" s="144">
        <v>0</v>
      </c>
      <c r="K48" s="144">
        <v>0</v>
      </c>
      <c r="L48" s="144">
        <v>3.73</v>
      </c>
      <c r="M48" s="144">
        <v>16.100000000000001</v>
      </c>
      <c r="N48" s="144">
        <v>0</v>
      </c>
      <c r="O48" s="144">
        <v>0</v>
      </c>
      <c r="P48" s="144">
        <v>0</v>
      </c>
      <c r="Q48" s="144">
        <v>16.100000000000001</v>
      </c>
      <c r="R48" s="143">
        <f t="shared" si="2"/>
        <v>0</v>
      </c>
      <c r="S48" s="143">
        <f t="shared" si="3"/>
        <v>0</v>
      </c>
      <c r="T48" s="143">
        <f t="shared" si="4"/>
        <v>192964.67109793783</v>
      </c>
      <c r="U48" s="143">
        <f t="shared" si="5"/>
        <v>0</v>
      </c>
      <c r="V48" s="143">
        <f t="shared" si="6"/>
        <v>44705.479701571923</v>
      </c>
      <c r="W48" s="143">
        <f t="shared" si="7"/>
        <v>0</v>
      </c>
      <c r="X48" s="143">
        <f t="shared" si="8"/>
        <v>0</v>
      </c>
      <c r="Y48" s="143">
        <f t="shared" si="9"/>
        <v>44705.479701571923</v>
      </c>
      <c r="Z48" s="143">
        <f t="shared" si="10"/>
        <v>192964.67109793783</v>
      </c>
      <c r="AA48" s="143">
        <f t="shared" si="11"/>
        <v>0</v>
      </c>
      <c r="AB48" s="143">
        <f t="shared" si="12"/>
        <v>0</v>
      </c>
      <c r="AC48" s="143">
        <f t="shared" si="13"/>
        <v>0</v>
      </c>
      <c r="AD48" s="143">
        <f t="shared" si="14"/>
        <v>192964.67109793783</v>
      </c>
      <c r="AE48" s="142"/>
    </row>
    <row r="49" spans="1:31" x14ac:dyDescent="0.3">
      <c r="A49" s="147" t="s">
        <v>3627</v>
      </c>
      <c r="B49" s="147">
        <v>0.4498760424081345</v>
      </c>
      <c r="C49" s="146">
        <f t="shared" si="0"/>
        <v>8.7371419841349358E-4</v>
      </c>
      <c r="D49" s="145">
        <f t="shared" si="1"/>
        <v>873714.19841349358</v>
      </c>
      <c r="E49" s="144">
        <v>0.11</v>
      </c>
      <c r="F49" s="144">
        <v>0</v>
      </c>
      <c r="G49" s="144">
        <v>0</v>
      </c>
      <c r="H49" s="144">
        <v>0</v>
      </c>
      <c r="I49" s="144">
        <v>0</v>
      </c>
      <c r="J49" s="144">
        <v>0</v>
      </c>
      <c r="K49" s="144">
        <v>0</v>
      </c>
      <c r="L49" s="144">
        <v>0</v>
      </c>
      <c r="M49" s="144">
        <v>0</v>
      </c>
      <c r="N49" s="144">
        <v>0</v>
      </c>
      <c r="O49" s="144">
        <v>20.196618040699999</v>
      </c>
      <c r="P49" s="144">
        <v>0</v>
      </c>
      <c r="Q49" s="144">
        <v>20.306618040699998</v>
      </c>
      <c r="R49" s="143">
        <f t="shared" si="2"/>
        <v>961.08561825484298</v>
      </c>
      <c r="S49" s="143">
        <f t="shared" si="3"/>
        <v>0</v>
      </c>
      <c r="T49" s="143">
        <f t="shared" si="4"/>
        <v>0</v>
      </c>
      <c r="U49" s="143">
        <f t="shared" si="5"/>
        <v>0</v>
      </c>
      <c r="V49" s="143">
        <f t="shared" si="6"/>
        <v>0</v>
      </c>
      <c r="W49" s="143">
        <f t="shared" si="7"/>
        <v>0</v>
      </c>
      <c r="X49" s="143">
        <f t="shared" si="8"/>
        <v>0</v>
      </c>
      <c r="Y49" s="143">
        <f t="shared" si="9"/>
        <v>0</v>
      </c>
      <c r="Z49" s="143">
        <f t="shared" si="10"/>
        <v>0</v>
      </c>
      <c r="AA49" s="143">
        <f t="shared" si="11"/>
        <v>0</v>
      </c>
      <c r="AB49" s="143">
        <f t="shared" si="12"/>
        <v>176460.71942093704</v>
      </c>
      <c r="AC49" s="143">
        <f t="shared" si="13"/>
        <v>0</v>
      </c>
      <c r="AD49" s="143">
        <f t="shared" si="14"/>
        <v>177421.80503919188</v>
      </c>
      <c r="AE49" s="142"/>
    </row>
    <row r="50" spans="1:31" x14ac:dyDescent="0.3">
      <c r="A50" s="147" t="s">
        <v>3626</v>
      </c>
      <c r="B50" s="147">
        <v>0.27521953776677521</v>
      </c>
      <c r="C50" s="146">
        <f t="shared" si="0"/>
        <v>5.3450994309556558E-4</v>
      </c>
      <c r="D50" s="145">
        <f t="shared" si="1"/>
        <v>534509.94309556554</v>
      </c>
      <c r="E50" s="144">
        <v>0</v>
      </c>
      <c r="F50" s="144">
        <v>0</v>
      </c>
      <c r="G50" s="144">
        <v>0</v>
      </c>
      <c r="H50" s="144">
        <v>0</v>
      </c>
      <c r="I50" s="144">
        <v>0</v>
      </c>
      <c r="J50" s="144">
        <v>0</v>
      </c>
      <c r="K50" s="144">
        <v>0</v>
      </c>
      <c r="L50" s="144">
        <v>0</v>
      </c>
      <c r="M50" s="144">
        <v>0</v>
      </c>
      <c r="N50" s="144">
        <v>0</v>
      </c>
      <c r="O50" s="144">
        <v>0</v>
      </c>
      <c r="P50" s="144">
        <v>0</v>
      </c>
      <c r="Q50" s="144">
        <v>0</v>
      </c>
      <c r="R50" s="143">
        <f t="shared" si="2"/>
        <v>0</v>
      </c>
      <c r="S50" s="143">
        <f t="shared" si="3"/>
        <v>0</v>
      </c>
      <c r="T50" s="143">
        <f t="shared" si="4"/>
        <v>0</v>
      </c>
      <c r="U50" s="143">
        <f t="shared" si="5"/>
        <v>0</v>
      </c>
      <c r="V50" s="143">
        <f t="shared" si="6"/>
        <v>0</v>
      </c>
      <c r="W50" s="143">
        <f t="shared" si="7"/>
        <v>0</v>
      </c>
      <c r="X50" s="143">
        <f t="shared" si="8"/>
        <v>0</v>
      </c>
      <c r="Y50" s="143">
        <f t="shared" si="9"/>
        <v>0</v>
      </c>
      <c r="Z50" s="143">
        <f t="shared" si="10"/>
        <v>0</v>
      </c>
      <c r="AA50" s="143">
        <f t="shared" si="11"/>
        <v>0</v>
      </c>
      <c r="AB50" s="143">
        <f t="shared" si="12"/>
        <v>0</v>
      </c>
      <c r="AC50" s="143">
        <f t="shared" si="13"/>
        <v>0</v>
      </c>
      <c r="AD50" s="143">
        <f t="shared" si="14"/>
        <v>0</v>
      </c>
      <c r="AE50" s="142"/>
    </row>
    <row r="51" spans="1:31" x14ac:dyDescent="0.3">
      <c r="A51" s="147" t="s">
        <v>3625</v>
      </c>
      <c r="B51" s="147">
        <v>0.12921432924019871</v>
      </c>
      <c r="C51" s="146">
        <f t="shared" si="0"/>
        <v>2.509500027859143E-4</v>
      </c>
      <c r="D51" s="145">
        <f t="shared" si="1"/>
        <v>250950.00278591429</v>
      </c>
      <c r="E51" s="144">
        <v>0</v>
      </c>
      <c r="F51" s="144">
        <v>0</v>
      </c>
      <c r="G51" s="144">
        <v>0</v>
      </c>
      <c r="H51" s="144">
        <v>0</v>
      </c>
      <c r="I51" s="144">
        <v>0</v>
      </c>
      <c r="J51" s="144">
        <v>0</v>
      </c>
      <c r="K51" s="144">
        <v>0</v>
      </c>
      <c r="L51" s="144">
        <v>0</v>
      </c>
      <c r="M51" s="144">
        <v>0</v>
      </c>
      <c r="N51" s="144">
        <v>0</v>
      </c>
      <c r="O51" s="144">
        <v>6.88056321E-2</v>
      </c>
      <c r="P51" s="144">
        <v>0</v>
      </c>
      <c r="Q51" s="144">
        <v>6.88056321E-2</v>
      </c>
      <c r="R51" s="143">
        <f t="shared" si="2"/>
        <v>0</v>
      </c>
      <c r="S51" s="143">
        <f t="shared" si="3"/>
        <v>0</v>
      </c>
      <c r="T51" s="143">
        <f t="shared" si="4"/>
        <v>0</v>
      </c>
      <c r="U51" s="143">
        <f t="shared" si="5"/>
        <v>0</v>
      </c>
      <c r="V51" s="143">
        <f t="shared" si="6"/>
        <v>0</v>
      </c>
      <c r="W51" s="143">
        <f t="shared" si="7"/>
        <v>0</v>
      </c>
      <c r="X51" s="143">
        <f t="shared" si="8"/>
        <v>0</v>
      </c>
      <c r="Y51" s="143">
        <f t="shared" si="9"/>
        <v>0</v>
      </c>
      <c r="Z51" s="143">
        <f t="shared" si="10"/>
        <v>0</v>
      </c>
      <c r="AA51" s="143">
        <f t="shared" si="11"/>
        <v>0</v>
      </c>
      <c r="AB51" s="143">
        <f t="shared" si="12"/>
        <v>172.66773567181593</v>
      </c>
      <c r="AC51" s="143">
        <f t="shared" si="13"/>
        <v>0</v>
      </c>
      <c r="AD51" s="143">
        <f t="shared" si="14"/>
        <v>172.66773567181593</v>
      </c>
      <c r="AE51" s="142"/>
    </row>
    <row r="52" spans="1:31" x14ac:dyDescent="0.3">
      <c r="A52" s="147" t="s">
        <v>3624</v>
      </c>
      <c r="B52" s="147">
        <v>0.7228833468146485</v>
      </c>
      <c r="C52" s="146">
        <f t="shared" si="0"/>
        <v>1.4039277142382984E-3</v>
      </c>
      <c r="D52" s="145">
        <f t="shared" si="1"/>
        <v>1403927.7142382984</v>
      </c>
      <c r="E52" s="144">
        <v>0</v>
      </c>
      <c r="F52" s="144">
        <v>0</v>
      </c>
      <c r="G52" s="144">
        <v>0</v>
      </c>
      <c r="H52" s="144">
        <v>0</v>
      </c>
      <c r="I52" s="144">
        <v>0</v>
      </c>
      <c r="J52" s="144">
        <v>0</v>
      </c>
      <c r="K52" s="144">
        <v>0</v>
      </c>
      <c r="L52" s="144">
        <v>0</v>
      </c>
      <c r="M52" s="144">
        <v>0</v>
      </c>
      <c r="N52" s="144">
        <v>0</v>
      </c>
      <c r="O52" s="144">
        <v>0</v>
      </c>
      <c r="P52" s="144">
        <v>0</v>
      </c>
      <c r="Q52" s="144">
        <v>0</v>
      </c>
      <c r="R52" s="143">
        <f t="shared" si="2"/>
        <v>0</v>
      </c>
      <c r="S52" s="143">
        <f t="shared" si="3"/>
        <v>0</v>
      </c>
      <c r="T52" s="143">
        <f t="shared" si="4"/>
        <v>0</v>
      </c>
      <c r="U52" s="143">
        <f t="shared" si="5"/>
        <v>0</v>
      </c>
      <c r="V52" s="143">
        <f t="shared" si="6"/>
        <v>0</v>
      </c>
      <c r="W52" s="143">
        <f t="shared" si="7"/>
        <v>0</v>
      </c>
      <c r="X52" s="143">
        <f t="shared" si="8"/>
        <v>0</v>
      </c>
      <c r="Y52" s="143">
        <f t="shared" si="9"/>
        <v>0</v>
      </c>
      <c r="Z52" s="143">
        <f t="shared" si="10"/>
        <v>0</v>
      </c>
      <c r="AA52" s="143">
        <f t="shared" si="11"/>
        <v>0</v>
      </c>
      <c r="AB52" s="143">
        <f t="shared" si="12"/>
        <v>0</v>
      </c>
      <c r="AC52" s="143">
        <f t="shared" si="13"/>
        <v>0</v>
      </c>
      <c r="AD52" s="143">
        <f t="shared" si="14"/>
        <v>0</v>
      </c>
      <c r="AE52" s="142"/>
    </row>
    <row r="53" spans="1:31" x14ac:dyDescent="0.3">
      <c r="A53" s="147" t="s">
        <v>3623</v>
      </c>
      <c r="B53" s="147">
        <v>0.86038388811187627</v>
      </c>
      <c r="C53" s="146">
        <f t="shared" si="0"/>
        <v>1.6709705524784806E-3</v>
      </c>
      <c r="D53" s="145">
        <f t="shared" si="1"/>
        <v>1670970.5524784806</v>
      </c>
      <c r="E53" s="144">
        <v>0</v>
      </c>
      <c r="F53" s="144">
        <v>0</v>
      </c>
      <c r="G53" s="144">
        <v>1.76</v>
      </c>
      <c r="H53" s="144">
        <v>0</v>
      </c>
      <c r="I53" s="144">
        <v>0</v>
      </c>
      <c r="J53" s="144">
        <v>0</v>
      </c>
      <c r="K53" s="144">
        <v>0</v>
      </c>
      <c r="L53" s="144">
        <v>0</v>
      </c>
      <c r="M53" s="144">
        <v>0</v>
      </c>
      <c r="N53" s="144">
        <v>0</v>
      </c>
      <c r="O53" s="144">
        <v>0</v>
      </c>
      <c r="P53" s="144">
        <v>1.76</v>
      </c>
      <c r="Q53" s="144">
        <v>1.76</v>
      </c>
      <c r="R53" s="143">
        <f t="shared" si="2"/>
        <v>0</v>
      </c>
      <c r="S53" s="143">
        <f t="shared" si="3"/>
        <v>0</v>
      </c>
      <c r="T53" s="143">
        <f t="shared" si="4"/>
        <v>29409.081723621261</v>
      </c>
      <c r="U53" s="143">
        <f t="shared" si="5"/>
        <v>0</v>
      </c>
      <c r="V53" s="143">
        <f t="shared" si="6"/>
        <v>0</v>
      </c>
      <c r="W53" s="143">
        <f t="shared" si="7"/>
        <v>0</v>
      </c>
      <c r="X53" s="143">
        <f t="shared" si="8"/>
        <v>0</v>
      </c>
      <c r="Y53" s="143">
        <f t="shared" si="9"/>
        <v>0</v>
      </c>
      <c r="Z53" s="143">
        <f t="shared" si="10"/>
        <v>0</v>
      </c>
      <c r="AA53" s="143">
        <f t="shared" si="11"/>
        <v>0</v>
      </c>
      <c r="AB53" s="143">
        <f t="shared" si="12"/>
        <v>0</v>
      </c>
      <c r="AC53" s="143">
        <f t="shared" si="13"/>
        <v>29409.081723621261</v>
      </c>
      <c r="AD53" s="143">
        <f t="shared" si="14"/>
        <v>29409.081723621261</v>
      </c>
      <c r="AE53" s="142"/>
    </row>
    <row r="54" spans="1:31" x14ac:dyDescent="0.3">
      <c r="A54" s="147" t="s">
        <v>3622</v>
      </c>
      <c r="B54" s="147">
        <v>0.46091381301599998</v>
      </c>
      <c r="C54" s="146">
        <f t="shared" si="0"/>
        <v>8.9515089650326241E-4</v>
      </c>
      <c r="D54" s="145">
        <f t="shared" si="1"/>
        <v>895150.89650326245</v>
      </c>
      <c r="E54" s="144">
        <v>0</v>
      </c>
      <c r="F54" s="144">
        <v>0</v>
      </c>
      <c r="G54" s="144">
        <v>0</v>
      </c>
      <c r="H54" s="144">
        <v>0</v>
      </c>
      <c r="I54" s="144">
        <v>0</v>
      </c>
      <c r="J54" s="144">
        <v>0</v>
      </c>
      <c r="K54" s="144">
        <v>0</v>
      </c>
      <c r="L54" s="144">
        <v>0</v>
      </c>
      <c r="M54" s="144">
        <v>0</v>
      </c>
      <c r="N54" s="144">
        <v>0</v>
      </c>
      <c r="O54" s="144">
        <v>0</v>
      </c>
      <c r="P54" s="144">
        <v>0</v>
      </c>
      <c r="Q54" s="144">
        <v>0</v>
      </c>
      <c r="R54" s="143">
        <f t="shared" si="2"/>
        <v>0</v>
      </c>
      <c r="S54" s="143">
        <f t="shared" si="3"/>
        <v>0</v>
      </c>
      <c r="T54" s="143">
        <f t="shared" si="4"/>
        <v>0</v>
      </c>
      <c r="U54" s="143">
        <f t="shared" si="5"/>
        <v>0</v>
      </c>
      <c r="V54" s="143">
        <f t="shared" si="6"/>
        <v>0</v>
      </c>
      <c r="W54" s="143">
        <f t="shared" si="7"/>
        <v>0</v>
      </c>
      <c r="X54" s="143">
        <f t="shared" si="8"/>
        <v>0</v>
      </c>
      <c r="Y54" s="143">
        <f t="shared" si="9"/>
        <v>0</v>
      </c>
      <c r="Z54" s="143">
        <f t="shared" si="10"/>
        <v>0</v>
      </c>
      <c r="AA54" s="143">
        <f t="shared" si="11"/>
        <v>0</v>
      </c>
      <c r="AB54" s="143">
        <f t="shared" si="12"/>
        <v>0</v>
      </c>
      <c r="AC54" s="143">
        <f t="shared" si="13"/>
        <v>0</v>
      </c>
      <c r="AD54" s="143">
        <f t="shared" si="14"/>
        <v>0</v>
      </c>
      <c r="AE54" s="142"/>
    </row>
    <row r="55" spans="1:31" x14ac:dyDescent="0.3">
      <c r="A55" s="147" t="s">
        <v>3621</v>
      </c>
      <c r="B55" s="147">
        <v>0.9084333330431914</v>
      </c>
      <c r="C55" s="146">
        <f t="shared" si="0"/>
        <v>1.7642884407520045E-3</v>
      </c>
      <c r="D55" s="145">
        <f t="shared" si="1"/>
        <v>1764288.4407520045</v>
      </c>
      <c r="E55" s="144">
        <v>0</v>
      </c>
      <c r="F55" s="144">
        <v>0</v>
      </c>
      <c r="G55" s="144">
        <v>0</v>
      </c>
      <c r="H55" s="144">
        <v>0</v>
      </c>
      <c r="I55" s="144">
        <v>0</v>
      </c>
      <c r="J55" s="144">
        <v>0</v>
      </c>
      <c r="K55" s="144">
        <v>0</v>
      </c>
      <c r="L55" s="144">
        <v>0</v>
      </c>
      <c r="M55" s="144">
        <v>0</v>
      </c>
      <c r="N55" s="144">
        <v>0</v>
      </c>
      <c r="O55" s="144">
        <v>0</v>
      </c>
      <c r="P55" s="144">
        <v>0</v>
      </c>
      <c r="Q55" s="144">
        <v>0</v>
      </c>
      <c r="R55" s="143">
        <f t="shared" si="2"/>
        <v>0</v>
      </c>
      <c r="S55" s="143">
        <f t="shared" si="3"/>
        <v>0</v>
      </c>
      <c r="T55" s="143">
        <f t="shared" si="4"/>
        <v>0</v>
      </c>
      <c r="U55" s="143">
        <f t="shared" si="5"/>
        <v>0</v>
      </c>
      <c r="V55" s="143">
        <f t="shared" si="6"/>
        <v>0</v>
      </c>
      <c r="W55" s="143">
        <f t="shared" si="7"/>
        <v>0</v>
      </c>
      <c r="X55" s="143">
        <f t="shared" si="8"/>
        <v>0</v>
      </c>
      <c r="Y55" s="143">
        <f t="shared" si="9"/>
        <v>0</v>
      </c>
      <c r="Z55" s="143">
        <f t="shared" si="10"/>
        <v>0</v>
      </c>
      <c r="AA55" s="143">
        <f t="shared" si="11"/>
        <v>0</v>
      </c>
      <c r="AB55" s="143">
        <f t="shared" si="12"/>
        <v>0</v>
      </c>
      <c r="AC55" s="143">
        <f t="shared" si="13"/>
        <v>0</v>
      </c>
      <c r="AD55" s="143">
        <f t="shared" si="14"/>
        <v>0</v>
      </c>
      <c r="AE55" s="142"/>
    </row>
    <row r="56" spans="1:31" x14ac:dyDescent="0.3">
      <c r="A56" s="147" t="s">
        <v>3620</v>
      </c>
      <c r="B56" s="147">
        <v>0.96513303031715181</v>
      </c>
      <c r="C56" s="146">
        <f t="shared" si="0"/>
        <v>1.8744061751590818E-3</v>
      </c>
      <c r="D56" s="145">
        <f t="shared" si="1"/>
        <v>1874406.1751590818</v>
      </c>
      <c r="E56" s="144">
        <v>0</v>
      </c>
      <c r="F56" s="144">
        <v>0</v>
      </c>
      <c r="G56" s="144">
        <v>0</v>
      </c>
      <c r="H56" s="144">
        <v>0</v>
      </c>
      <c r="I56" s="144">
        <v>0</v>
      </c>
      <c r="J56" s="144">
        <v>0</v>
      </c>
      <c r="K56" s="144">
        <v>0</v>
      </c>
      <c r="L56" s="144">
        <v>0</v>
      </c>
      <c r="M56" s="144">
        <v>0</v>
      </c>
      <c r="N56" s="144">
        <v>0</v>
      </c>
      <c r="O56" s="144">
        <v>0</v>
      </c>
      <c r="P56" s="144">
        <v>0</v>
      </c>
      <c r="Q56" s="144">
        <v>0</v>
      </c>
      <c r="R56" s="143">
        <f t="shared" si="2"/>
        <v>0</v>
      </c>
      <c r="S56" s="143">
        <f t="shared" si="3"/>
        <v>0</v>
      </c>
      <c r="T56" s="143">
        <f t="shared" si="4"/>
        <v>0</v>
      </c>
      <c r="U56" s="143">
        <f t="shared" si="5"/>
        <v>0</v>
      </c>
      <c r="V56" s="143">
        <f t="shared" si="6"/>
        <v>0</v>
      </c>
      <c r="W56" s="143">
        <f t="shared" si="7"/>
        <v>0</v>
      </c>
      <c r="X56" s="143">
        <f t="shared" si="8"/>
        <v>0</v>
      </c>
      <c r="Y56" s="143">
        <f t="shared" si="9"/>
        <v>0</v>
      </c>
      <c r="Z56" s="143">
        <f t="shared" si="10"/>
        <v>0</v>
      </c>
      <c r="AA56" s="143">
        <f t="shared" si="11"/>
        <v>0</v>
      </c>
      <c r="AB56" s="143">
        <f t="shared" si="12"/>
        <v>0</v>
      </c>
      <c r="AC56" s="143">
        <f t="shared" si="13"/>
        <v>0</v>
      </c>
      <c r="AD56" s="143">
        <f t="shared" si="14"/>
        <v>0</v>
      </c>
      <c r="AE56" s="142"/>
    </row>
    <row r="57" spans="1:31" x14ac:dyDescent="0.3">
      <c r="A57" s="147" t="s">
        <v>3619</v>
      </c>
      <c r="B57" s="147">
        <v>0.65577620763885458</v>
      </c>
      <c r="C57" s="146">
        <f t="shared" si="0"/>
        <v>1.2735974570435638E-3</v>
      </c>
      <c r="D57" s="145">
        <f t="shared" si="1"/>
        <v>1273597.4570435637</v>
      </c>
      <c r="E57" s="144">
        <v>0</v>
      </c>
      <c r="F57" s="144">
        <v>0</v>
      </c>
      <c r="G57" s="144">
        <v>0</v>
      </c>
      <c r="H57" s="144">
        <v>0</v>
      </c>
      <c r="I57" s="144">
        <v>0</v>
      </c>
      <c r="J57" s="144">
        <v>0</v>
      </c>
      <c r="K57" s="144">
        <v>0</v>
      </c>
      <c r="L57" s="144">
        <v>0</v>
      </c>
      <c r="M57" s="144">
        <v>0</v>
      </c>
      <c r="N57" s="144">
        <v>0</v>
      </c>
      <c r="O57" s="144">
        <v>0</v>
      </c>
      <c r="P57" s="144">
        <v>0</v>
      </c>
      <c r="Q57" s="144">
        <v>0</v>
      </c>
      <c r="R57" s="143">
        <f t="shared" si="2"/>
        <v>0</v>
      </c>
      <c r="S57" s="143">
        <f t="shared" si="3"/>
        <v>0</v>
      </c>
      <c r="T57" s="143">
        <f t="shared" si="4"/>
        <v>0</v>
      </c>
      <c r="U57" s="143">
        <f t="shared" si="5"/>
        <v>0</v>
      </c>
      <c r="V57" s="143">
        <f t="shared" si="6"/>
        <v>0</v>
      </c>
      <c r="W57" s="143">
        <f t="shared" si="7"/>
        <v>0</v>
      </c>
      <c r="X57" s="143">
        <f t="shared" si="8"/>
        <v>0</v>
      </c>
      <c r="Y57" s="143">
        <f t="shared" si="9"/>
        <v>0</v>
      </c>
      <c r="Z57" s="143">
        <f t="shared" si="10"/>
        <v>0</v>
      </c>
      <c r="AA57" s="143">
        <f t="shared" si="11"/>
        <v>0</v>
      </c>
      <c r="AB57" s="143">
        <f t="shared" si="12"/>
        <v>0</v>
      </c>
      <c r="AC57" s="143">
        <f t="shared" si="13"/>
        <v>0</v>
      </c>
      <c r="AD57" s="143">
        <f t="shared" si="14"/>
        <v>0</v>
      </c>
      <c r="AE57" s="142"/>
    </row>
    <row r="58" spans="1:31" x14ac:dyDescent="0.3">
      <c r="A58" s="147" t="s">
        <v>3618</v>
      </c>
      <c r="B58" s="147">
        <v>0.21627337071937003</v>
      </c>
      <c r="C58" s="146">
        <f t="shared" si="0"/>
        <v>4.2002929012350089E-4</v>
      </c>
      <c r="D58" s="145">
        <f t="shared" si="1"/>
        <v>420029.29012350092</v>
      </c>
      <c r="E58" s="144">
        <v>0</v>
      </c>
      <c r="F58" s="144">
        <v>0</v>
      </c>
      <c r="G58" s="144">
        <v>21.66</v>
      </c>
      <c r="H58" s="144">
        <v>0</v>
      </c>
      <c r="I58" s="144">
        <v>0</v>
      </c>
      <c r="J58" s="144">
        <v>0</v>
      </c>
      <c r="K58" s="144">
        <v>0</v>
      </c>
      <c r="L58" s="144">
        <v>0</v>
      </c>
      <c r="M58" s="144">
        <v>0</v>
      </c>
      <c r="N58" s="144">
        <v>0</v>
      </c>
      <c r="O58" s="144">
        <v>0</v>
      </c>
      <c r="P58" s="144">
        <v>0</v>
      </c>
      <c r="Q58" s="144">
        <v>21.66</v>
      </c>
      <c r="R58" s="143">
        <f t="shared" si="2"/>
        <v>0</v>
      </c>
      <c r="S58" s="143">
        <f t="shared" si="3"/>
        <v>0</v>
      </c>
      <c r="T58" s="143">
        <f t="shared" si="4"/>
        <v>90978.344240750303</v>
      </c>
      <c r="U58" s="143">
        <f t="shared" si="5"/>
        <v>0</v>
      </c>
      <c r="V58" s="143">
        <f t="shared" si="6"/>
        <v>0</v>
      </c>
      <c r="W58" s="143">
        <f t="shared" si="7"/>
        <v>0</v>
      </c>
      <c r="X58" s="143">
        <f t="shared" si="8"/>
        <v>0</v>
      </c>
      <c r="Y58" s="143">
        <f t="shared" si="9"/>
        <v>0</v>
      </c>
      <c r="Z58" s="143">
        <f t="shared" si="10"/>
        <v>0</v>
      </c>
      <c r="AA58" s="143">
        <f t="shared" si="11"/>
        <v>0</v>
      </c>
      <c r="AB58" s="143">
        <f t="shared" si="12"/>
        <v>0</v>
      </c>
      <c r="AC58" s="143">
        <f t="shared" si="13"/>
        <v>0</v>
      </c>
      <c r="AD58" s="143">
        <f t="shared" si="14"/>
        <v>90978.344240750303</v>
      </c>
      <c r="AE58" s="142"/>
    </row>
    <row r="59" spans="1:31" x14ac:dyDescent="0.3">
      <c r="A59" s="147" t="s">
        <v>3617</v>
      </c>
      <c r="B59" s="147">
        <v>0.89438175607758996</v>
      </c>
      <c r="C59" s="146">
        <f t="shared" si="0"/>
        <v>1.7369985627686641E-3</v>
      </c>
      <c r="D59" s="145">
        <f t="shared" si="1"/>
        <v>1736998.5627686642</v>
      </c>
      <c r="E59" s="144">
        <v>0</v>
      </c>
      <c r="F59" s="144">
        <v>0</v>
      </c>
      <c r="G59" s="144">
        <v>0</v>
      </c>
      <c r="H59" s="144">
        <v>0</v>
      </c>
      <c r="I59" s="144">
        <v>0</v>
      </c>
      <c r="J59" s="144">
        <v>0</v>
      </c>
      <c r="K59" s="144">
        <v>0</v>
      </c>
      <c r="L59" s="144">
        <v>0</v>
      </c>
      <c r="M59" s="144">
        <v>0</v>
      </c>
      <c r="N59" s="144">
        <v>0</v>
      </c>
      <c r="O59" s="144">
        <v>0</v>
      </c>
      <c r="P59" s="144">
        <v>0</v>
      </c>
      <c r="Q59" s="144">
        <v>0</v>
      </c>
      <c r="R59" s="143">
        <f t="shared" si="2"/>
        <v>0</v>
      </c>
      <c r="S59" s="143">
        <f t="shared" si="3"/>
        <v>0</v>
      </c>
      <c r="T59" s="143">
        <f t="shared" si="4"/>
        <v>0</v>
      </c>
      <c r="U59" s="143">
        <f t="shared" si="5"/>
        <v>0</v>
      </c>
      <c r="V59" s="143">
        <f t="shared" si="6"/>
        <v>0</v>
      </c>
      <c r="W59" s="143">
        <f t="shared" si="7"/>
        <v>0</v>
      </c>
      <c r="X59" s="143">
        <f t="shared" si="8"/>
        <v>0</v>
      </c>
      <c r="Y59" s="143">
        <f t="shared" si="9"/>
        <v>0</v>
      </c>
      <c r="Z59" s="143">
        <f t="shared" si="10"/>
        <v>0</v>
      </c>
      <c r="AA59" s="143">
        <f t="shared" si="11"/>
        <v>0</v>
      </c>
      <c r="AB59" s="143">
        <f t="shared" si="12"/>
        <v>0</v>
      </c>
      <c r="AC59" s="143">
        <f t="shared" si="13"/>
        <v>0</v>
      </c>
      <c r="AD59" s="143">
        <f t="shared" si="14"/>
        <v>0</v>
      </c>
      <c r="AE59" s="142"/>
    </row>
    <row r="60" spans="1:31" x14ac:dyDescent="0.3">
      <c r="A60" s="147" t="s">
        <v>3616</v>
      </c>
      <c r="B60" s="147">
        <v>9.7897939709245207E-2</v>
      </c>
      <c r="C60" s="146">
        <f t="shared" si="0"/>
        <v>1.9012975098993423E-4</v>
      </c>
      <c r="D60" s="145">
        <f t="shared" si="1"/>
        <v>190129.75098993423</v>
      </c>
      <c r="E60" s="144">
        <v>0</v>
      </c>
      <c r="F60" s="144">
        <v>0</v>
      </c>
      <c r="G60" s="144">
        <v>0</v>
      </c>
      <c r="H60" s="144">
        <v>0</v>
      </c>
      <c r="I60" s="144">
        <v>0</v>
      </c>
      <c r="J60" s="144">
        <v>0</v>
      </c>
      <c r="K60" s="144">
        <v>0</v>
      </c>
      <c r="L60" s="144">
        <v>0</v>
      </c>
      <c r="M60" s="144">
        <v>0</v>
      </c>
      <c r="N60" s="144">
        <v>0</v>
      </c>
      <c r="O60" s="144">
        <v>0</v>
      </c>
      <c r="P60" s="144">
        <v>0</v>
      </c>
      <c r="Q60" s="144">
        <v>0</v>
      </c>
      <c r="R60" s="143">
        <f t="shared" si="2"/>
        <v>0</v>
      </c>
      <c r="S60" s="143">
        <f t="shared" si="3"/>
        <v>0</v>
      </c>
      <c r="T60" s="143">
        <f t="shared" si="4"/>
        <v>0</v>
      </c>
      <c r="U60" s="143">
        <f t="shared" si="5"/>
        <v>0</v>
      </c>
      <c r="V60" s="143">
        <f t="shared" si="6"/>
        <v>0</v>
      </c>
      <c r="W60" s="143">
        <f t="shared" si="7"/>
        <v>0</v>
      </c>
      <c r="X60" s="143">
        <f t="shared" si="8"/>
        <v>0</v>
      </c>
      <c r="Y60" s="143">
        <f t="shared" si="9"/>
        <v>0</v>
      </c>
      <c r="Z60" s="143">
        <f t="shared" si="10"/>
        <v>0</v>
      </c>
      <c r="AA60" s="143">
        <f t="shared" si="11"/>
        <v>0</v>
      </c>
      <c r="AB60" s="143">
        <f t="shared" si="12"/>
        <v>0</v>
      </c>
      <c r="AC60" s="143">
        <f t="shared" si="13"/>
        <v>0</v>
      </c>
      <c r="AD60" s="143">
        <f t="shared" si="14"/>
        <v>0</v>
      </c>
      <c r="AE60" s="142"/>
    </row>
    <row r="61" spans="1:31" x14ac:dyDescent="0.3">
      <c r="A61" s="147" t="s">
        <v>3615</v>
      </c>
      <c r="B61" s="147">
        <v>0.46187160509705982</v>
      </c>
      <c r="C61" s="146">
        <f t="shared" si="0"/>
        <v>8.9701104565872861E-4</v>
      </c>
      <c r="D61" s="145">
        <f t="shared" si="1"/>
        <v>897011.04565872857</v>
      </c>
      <c r="E61" s="144">
        <v>4.5599999999999996</v>
      </c>
      <c r="F61" s="144">
        <v>4.5599999999999996</v>
      </c>
      <c r="G61" s="144">
        <v>0</v>
      </c>
      <c r="H61" s="144">
        <v>0</v>
      </c>
      <c r="I61" s="144">
        <v>0</v>
      </c>
      <c r="J61" s="144">
        <v>0</v>
      </c>
      <c r="K61" s="144">
        <v>0</v>
      </c>
      <c r="L61" s="144">
        <v>0</v>
      </c>
      <c r="M61" s="144">
        <v>0</v>
      </c>
      <c r="N61" s="144">
        <v>0</v>
      </c>
      <c r="O61" s="144">
        <v>0</v>
      </c>
      <c r="P61" s="144">
        <v>0</v>
      </c>
      <c r="Q61" s="144">
        <v>4.5599999999999996</v>
      </c>
      <c r="R61" s="143">
        <f t="shared" si="2"/>
        <v>40903.703682038024</v>
      </c>
      <c r="S61" s="143">
        <f t="shared" si="3"/>
        <v>40903.703682038024</v>
      </c>
      <c r="T61" s="143">
        <f t="shared" si="4"/>
        <v>0</v>
      </c>
      <c r="U61" s="143">
        <f t="shared" si="5"/>
        <v>0</v>
      </c>
      <c r="V61" s="143">
        <f t="shared" si="6"/>
        <v>0</v>
      </c>
      <c r="W61" s="143">
        <f t="shared" si="7"/>
        <v>0</v>
      </c>
      <c r="X61" s="143">
        <f t="shared" si="8"/>
        <v>0</v>
      </c>
      <c r="Y61" s="143">
        <f t="shared" si="9"/>
        <v>0</v>
      </c>
      <c r="Z61" s="143">
        <f t="shared" si="10"/>
        <v>0</v>
      </c>
      <c r="AA61" s="143">
        <f t="shared" si="11"/>
        <v>0</v>
      </c>
      <c r="AB61" s="143">
        <f t="shared" si="12"/>
        <v>0</v>
      </c>
      <c r="AC61" s="143">
        <f t="shared" si="13"/>
        <v>0</v>
      </c>
      <c r="AD61" s="143">
        <f t="shared" si="14"/>
        <v>40903.703682038024</v>
      </c>
      <c r="AE61" s="142"/>
    </row>
    <row r="62" spans="1:31" x14ac:dyDescent="0.3">
      <c r="A62" s="147" t="s">
        <v>3614</v>
      </c>
      <c r="B62" s="147">
        <v>0.40764024577368729</v>
      </c>
      <c r="C62" s="146">
        <f t="shared" si="0"/>
        <v>7.9168712490389041E-4</v>
      </c>
      <c r="D62" s="145">
        <f t="shared" si="1"/>
        <v>791687.12490389042</v>
      </c>
      <c r="E62" s="144">
        <v>10.84</v>
      </c>
      <c r="F62" s="144">
        <v>0</v>
      </c>
      <c r="G62" s="144">
        <v>1.57</v>
      </c>
      <c r="H62" s="144">
        <v>1.57</v>
      </c>
      <c r="I62" s="144">
        <v>0</v>
      </c>
      <c r="J62" s="144">
        <v>0</v>
      </c>
      <c r="K62" s="144">
        <v>0</v>
      </c>
      <c r="L62" s="144">
        <v>1.57</v>
      </c>
      <c r="M62" s="144">
        <v>0</v>
      </c>
      <c r="N62" s="144">
        <v>0</v>
      </c>
      <c r="O62" s="144">
        <v>0</v>
      </c>
      <c r="P62" s="144">
        <v>0</v>
      </c>
      <c r="Q62" s="144">
        <v>12.41</v>
      </c>
      <c r="R62" s="143">
        <f t="shared" si="2"/>
        <v>85818.884339581724</v>
      </c>
      <c r="S62" s="143">
        <f t="shared" si="3"/>
        <v>0</v>
      </c>
      <c r="T62" s="143">
        <f t="shared" si="4"/>
        <v>12429.487860991079</v>
      </c>
      <c r="U62" s="143">
        <f t="shared" si="5"/>
        <v>12429.487860991079</v>
      </c>
      <c r="V62" s="143">
        <f t="shared" si="6"/>
        <v>0</v>
      </c>
      <c r="W62" s="143">
        <f t="shared" si="7"/>
        <v>0</v>
      </c>
      <c r="X62" s="143">
        <f t="shared" si="8"/>
        <v>0</v>
      </c>
      <c r="Y62" s="143">
        <f t="shared" si="9"/>
        <v>12429.487860991079</v>
      </c>
      <c r="Z62" s="143">
        <f t="shared" si="10"/>
        <v>0</v>
      </c>
      <c r="AA62" s="143">
        <f t="shared" si="11"/>
        <v>0</v>
      </c>
      <c r="AB62" s="143">
        <f t="shared" si="12"/>
        <v>0</v>
      </c>
      <c r="AC62" s="143">
        <f t="shared" si="13"/>
        <v>0</v>
      </c>
      <c r="AD62" s="143">
        <f t="shared" si="14"/>
        <v>98248.372200572805</v>
      </c>
      <c r="AE62" s="142"/>
    </row>
    <row r="63" spans="1:31" x14ac:dyDescent="0.3">
      <c r="A63" s="147" t="s">
        <v>3613</v>
      </c>
      <c r="B63" s="147">
        <v>0.26936715579810677</v>
      </c>
      <c r="C63" s="146">
        <f t="shared" si="0"/>
        <v>5.2314390281212714E-4</v>
      </c>
      <c r="D63" s="145">
        <f t="shared" si="1"/>
        <v>523143.90281212714</v>
      </c>
      <c r="E63" s="144">
        <v>0</v>
      </c>
      <c r="F63" s="144">
        <v>0</v>
      </c>
      <c r="G63" s="144">
        <v>0</v>
      </c>
      <c r="H63" s="144">
        <v>0</v>
      </c>
      <c r="I63" s="144">
        <v>0</v>
      </c>
      <c r="J63" s="144">
        <v>0</v>
      </c>
      <c r="K63" s="144">
        <v>0</v>
      </c>
      <c r="L63" s="144">
        <v>0</v>
      </c>
      <c r="M63" s="144">
        <v>0</v>
      </c>
      <c r="N63" s="144">
        <v>0</v>
      </c>
      <c r="O63" s="144">
        <v>6.6564078412000001</v>
      </c>
      <c r="P63" s="144">
        <v>0</v>
      </c>
      <c r="Q63" s="144">
        <v>6.6564078412000001</v>
      </c>
      <c r="R63" s="143">
        <f t="shared" si="2"/>
        <v>0</v>
      </c>
      <c r="S63" s="143">
        <f t="shared" si="3"/>
        <v>0</v>
      </c>
      <c r="T63" s="143">
        <f t="shared" si="4"/>
        <v>0</v>
      </c>
      <c r="U63" s="143">
        <f t="shared" si="5"/>
        <v>0</v>
      </c>
      <c r="V63" s="143">
        <f t="shared" si="6"/>
        <v>0</v>
      </c>
      <c r="W63" s="143">
        <f t="shared" si="7"/>
        <v>0</v>
      </c>
      <c r="X63" s="143">
        <f t="shared" si="8"/>
        <v>0</v>
      </c>
      <c r="Y63" s="143">
        <f t="shared" si="9"/>
        <v>0</v>
      </c>
      <c r="Z63" s="143">
        <f t="shared" si="10"/>
        <v>0</v>
      </c>
      <c r="AA63" s="143">
        <f t="shared" si="11"/>
        <v>0</v>
      </c>
      <c r="AB63" s="143">
        <f t="shared" si="12"/>
        <v>34822.591767546139</v>
      </c>
      <c r="AC63" s="143">
        <f t="shared" si="13"/>
        <v>0</v>
      </c>
      <c r="AD63" s="143">
        <f t="shared" si="14"/>
        <v>34822.591767546139</v>
      </c>
      <c r="AE63" s="142"/>
    </row>
    <row r="64" spans="1:31" x14ac:dyDescent="0.3">
      <c r="A64" s="147" t="s">
        <v>3612</v>
      </c>
      <c r="B64" s="147">
        <v>0.35336144324425867</v>
      </c>
      <c r="C64" s="146">
        <f t="shared" si="0"/>
        <v>6.8627106365068836E-4</v>
      </c>
      <c r="D64" s="145">
        <f t="shared" si="1"/>
        <v>686271.06365068839</v>
      </c>
      <c r="E64" s="144">
        <v>0</v>
      </c>
      <c r="F64" s="144">
        <v>0</v>
      </c>
      <c r="G64" s="144">
        <v>0</v>
      </c>
      <c r="H64" s="144">
        <v>0</v>
      </c>
      <c r="I64" s="144">
        <v>0</v>
      </c>
      <c r="J64" s="144">
        <v>0</v>
      </c>
      <c r="K64" s="144">
        <v>0</v>
      </c>
      <c r="L64" s="144">
        <v>0</v>
      </c>
      <c r="M64" s="144">
        <v>0</v>
      </c>
      <c r="N64" s="144">
        <v>0</v>
      </c>
      <c r="O64" s="144">
        <v>0</v>
      </c>
      <c r="P64" s="144">
        <v>0</v>
      </c>
      <c r="Q64" s="144">
        <v>0</v>
      </c>
      <c r="R64" s="143">
        <f t="shared" si="2"/>
        <v>0</v>
      </c>
      <c r="S64" s="143">
        <f t="shared" si="3"/>
        <v>0</v>
      </c>
      <c r="T64" s="143">
        <f t="shared" si="4"/>
        <v>0</v>
      </c>
      <c r="U64" s="143">
        <f t="shared" si="5"/>
        <v>0</v>
      </c>
      <c r="V64" s="143">
        <f t="shared" si="6"/>
        <v>0</v>
      </c>
      <c r="W64" s="143">
        <f t="shared" si="7"/>
        <v>0</v>
      </c>
      <c r="X64" s="143">
        <f t="shared" si="8"/>
        <v>0</v>
      </c>
      <c r="Y64" s="143">
        <f t="shared" si="9"/>
        <v>0</v>
      </c>
      <c r="Z64" s="143">
        <f t="shared" si="10"/>
        <v>0</v>
      </c>
      <c r="AA64" s="143">
        <f t="shared" si="11"/>
        <v>0</v>
      </c>
      <c r="AB64" s="143">
        <f t="shared" si="12"/>
        <v>0</v>
      </c>
      <c r="AC64" s="143">
        <f t="shared" si="13"/>
        <v>0</v>
      </c>
      <c r="AD64" s="143">
        <f t="shared" si="14"/>
        <v>0</v>
      </c>
      <c r="AE64" s="142"/>
    </row>
    <row r="65" spans="1:31" x14ac:dyDescent="0.3">
      <c r="A65" s="147" t="s">
        <v>3611</v>
      </c>
      <c r="B65" s="147">
        <v>0.78970343567641488</v>
      </c>
      <c r="C65" s="146">
        <f t="shared" si="0"/>
        <v>1.533700484678054E-3</v>
      </c>
      <c r="D65" s="145">
        <f t="shared" si="1"/>
        <v>1533700.484678054</v>
      </c>
      <c r="E65" s="144">
        <v>0</v>
      </c>
      <c r="F65" s="144">
        <v>0</v>
      </c>
      <c r="G65" s="144">
        <v>0</v>
      </c>
      <c r="H65" s="144">
        <v>0</v>
      </c>
      <c r="I65" s="144">
        <v>0</v>
      </c>
      <c r="J65" s="144">
        <v>0</v>
      </c>
      <c r="K65" s="144">
        <v>0</v>
      </c>
      <c r="L65" s="144">
        <v>0</v>
      </c>
      <c r="M65" s="144">
        <v>0</v>
      </c>
      <c r="N65" s="144">
        <v>0</v>
      </c>
      <c r="O65" s="144">
        <v>0</v>
      </c>
      <c r="P65" s="144">
        <v>0</v>
      </c>
      <c r="Q65" s="144">
        <v>0</v>
      </c>
      <c r="R65" s="143">
        <f t="shared" si="2"/>
        <v>0</v>
      </c>
      <c r="S65" s="143">
        <f t="shared" si="3"/>
        <v>0</v>
      </c>
      <c r="T65" s="143">
        <f t="shared" si="4"/>
        <v>0</v>
      </c>
      <c r="U65" s="143">
        <f t="shared" si="5"/>
        <v>0</v>
      </c>
      <c r="V65" s="143">
        <f t="shared" si="6"/>
        <v>0</v>
      </c>
      <c r="W65" s="143">
        <f t="shared" si="7"/>
        <v>0</v>
      </c>
      <c r="X65" s="143">
        <f t="shared" si="8"/>
        <v>0</v>
      </c>
      <c r="Y65" s="143">
        <f t="shared" si="9"/>
        <v>0</v>
      </c>
      <c r="Z65" s="143">
        <f t="shared" si="10"/>
        <v>0</v>
      </c>
      <c r="AA65" s="143">
        <f t="shared" si="11"/>
        <v>0</v>
      </c>
      <c r="AB65" s="143">
        <f t="shared" si="12"/>
        <v>0</v>
      </c>
      <c r="AC65" s="143">
        <f t="shared" si="13"/>
        <v>0</v>
      </c>
      <c r="AD65" s="143">
        <f t="shared" si="14"/>
        <v>0</v>
      </c>
      <c r="AE65" s="142"/>
    </row>
    <row r="66" spans="1:31" x14ac:dyDescent="0.3">
      <c r="A66" s="147" t="s">
        <v>3610</v>
      </c>
      <c r="B66" s="147">
        <v>0.91879385059569363</v>
      </c>
      <c r="C66" s="146">
        <f t="shared" si="0"/>
        <v>1.7844098307244029E-3</v>
      </c>
      <c r="D66" s="145">
        <f t="shared" si="1"/>
        <v>1784409.830724403</v>
      </c>
      <c r="E66" s="144">
        <v>0</v>
      </c>
      <c r="F66" s="144">
        <v>0</v>
      </c>
      <c r="G66" s="144">
        <v>0</v>
      </c>
      <c r="H66" s="144">
        <v>0</v>
      </c>
      <c r="I66" s="144">
        <v>0</v>
      </c>
      <c r="J66" s="144">
        <v>0</v>
      </c>
      <c r="K66" s="144">
        <v>0</v>
      </c>
      <c r="L66" s="144">
        <v>0</v>
      </c>
      <c r="M66" s="144">
        <v>0</v>
      </c>
      <c r="N66" s="144">
        <v>0</v>
      </c>
      <c r="O66" s="144">
        <v>0</v>
      </c>
      <c r="P66" s="144">
        <v>0</v>
      </c>
      <c r="Q66" s="144">
        <v>0</v>
      </c>
      <c r="R66" s="143">
        <f t="shared" si="2"/>
        <v>0</v>
      </c>
      <c r="S66" s="143">
        <f t="shared" si="3"/>
        <v>0</v>
      </c>
      <c r="T66" s="143">
        <f t="shared" si="4"/>
        <v>0</v>
      </c>
      <c r="U66" s="143">
        <f t="shared" si="5"/>
        <v>0</v>
      </c>
      <c r="V66" s="143">
        <f t="shared" si="6"/>
        <v>0</v>
      </c>
      <c r="W66" s="143">
        <f t="shared" si="7"/>
        <v>0</v>
      </c>
      <c r="X66" s="143">
        <f t="shared" si="8"/>
        <v>0</v>
      </c>
      <c r="Y66" s="143">
        <f t="shared" si="9"/>
        <v>0</v>
      </c>
      <c r="Z66" s="143">
        <f t="shared" si="10"/>
        <v>0</v>
      </c>
      <c r="AA66" s="143">
        <f t="shared" si="11"/>
        <v>0</v>
      </c>
      <c r="AB66" s="143">
        <f t="shared" si="12"/>
        <v>0</v>
      </c>
      <c r="AC66" s="143">
        <f t="shared" si="13"/>
        <v>0</v>
      </c>
      <c r="AD66" s="143">
        <f t="shared" si="14"/>
        <v>0</v>
      </c>
      <c r="AE66" s="142"/>
    </row>
    <row r="67" spans="1:31" x14ac:dyDescent="0.3">
      <c r="A67" s="147" t="s">
        <v>3609</v>
      </c>
      <c r="B67" s="147">
        <v>0.56274339780452998</v>
      </c>
      <c r="C67" s="146">
        <f t="shared" ref="C67:C130" si="15">B67/SUM($B$3:$B$1002)</f>
        <v>1.0929163822402744E-3</v>
      </c>
      <c r="D67" s="145">
        <f t="shared" ref="D67:D130" si="16">1000000000*C67</f>
        <v>1092916.3822402745</v>
      </c>
      <c r="E67" s="144">
        <v>0</v>
      </c>
      <c r="F67" s="144">
        <v>0</v>
      </c>
      <c r="G67" s="144">
        <v>0</v>
      </c>
      <c r="H67" s="144">
        <v>0</v>
      </c>
      <c r="I67" s="144">
        <v>0</v>
      </c>
      <c r="J67" s="144">
        <v>0</v>
      </c>
      <c r="K67" s="144">
        <v>0</v>
      </c>
      <c r="L67" s="144">
        <v>0</v>
      </c>
      <c r="M67" s="144">
        <v>0</v>
      </c>
      <c r="N67" s="144">
        <v>0</v>
      </c>
      <c r="O67" s="144">
        <v>0</v>
      </c>
      <c r="P67" s="144">
        <v>0</v>
      </c>
      <c r="Q67" s="144">
        <v>0</v>
      </c>
      <c r="R67" s="143">
        <f t="shared" ref="R67:R130" si="17">$D67*E67/100</f>
        <v>0</v>
      </c>
      <c r="S67" s="143">
        <f t="shared" ref="S67:S130" si="18">$D67*F67/100</f>
        <v>0</v>
      </c>
      <c r="T67" s="143">
        <f t="shared" ref="T67:T130" si="19">$D67*G67/100</f>
        <v>0</v>
      </c>
      <c r="U67" s="143">
        <f t="shared" ref="U67:U130" si="20">$D67*H67/100</f>
        <v>0</v>
      </c>
      <c r="V67" s="143">
        <f t="shared" ref="V67:V130" si="21">$D67*I67/100</f>
        <v>0</v>
      </c>
      <c r="W67" s="143">
        <f t="shared" ref="W67:W130" si="22">$D67*J67/100</f>
        <v>0</v>
      </c>
      <c r="X67" s="143">
        <f t="shared" ref="X67:X130" si="23">$D67*K67/100</f>
        <v>0</v>
      </c>
      <c r="Y67" s="143">
        <f t="shared" ref="Y67:Y130" si="24">$D67*L67/100</f>
        <v>0</v>
      </c>
      <c r="Z67" s="143">
        <f t="shared" ref="Z67:Z130" si="25">$D67*M67/100</f>
        <v>0</v>
      </c>
      <c r="AA67" s="143">
        <f t="shared" ref="AA67:AA130" si="26">$D67*N67/100</f>
        <v>0</v>
      </c>
      <c r="AB67" s="143">
        <f t="shared" ref="AB67:AB130" si="27">$D67*O67/100</f>
        <v>0</v>
      </c>
      <c r="AC67" s="143">
        <f t="shared" ref="AC67:AC130" si="28">$D67*P67/100</f>
        <v>0</v>
      </c>
      <c r="AD67" s="143">
        <f t="shared" ref="AD67:AD130" si="29">$D67*Q67/100</f>
        <v>0</v>
      </c>
      <c r="AE67" s="142"/>
    </row>
    <row r="68" spans="1:31" x14ac:dyDescent="0.3">
      <c r="A68" s="147" t="s">
        <v>3608</v>
      </c>
      <c r="B68" s="147">
        <v>0.87798403028222172</v>
      </c>
      <c r="C68" s="146">
        <f t="shared" si="15"/>
        <v>1.7051521773234334E-3</v>
      </c>
      <c r="D68" s="145">
        <f t="shared" si="16"/>
        <v>1705152.1773234333</v>
      </c>
      <c r="E68" s="144">
        <v>0</v>
      </c>
      <c r="F68" s="144">
        <v>0</v>
      </c>
      <c r="G68" s="144">
        <v>0</v>
      </c>
      <c r="H68" s="144">
        <v>0</v>
      </c>
      <c r="I68" s="144">
        <v>0</v>
      </c>
      <c r="J68" s="144">
        <v>0</v>
      </c>
      <c r="K68" s="144">
        <v>0</v>
      </c>
      <c r="L68" s="144">
        <v>0</v>
      </c>
      <c r="M68" s="144">
        <v>0</v>
      </c>
      <c r="N68" s="144">
        <v>0</v>
      </c>
      <c r="O68" s="144">
        <v>0</v>
      </c>
      <c r="P68" s="144">
        <v>0</v>
      </c>
      <c r="Q68" s="144">
        <v>0</v>
      </c>
      <c r="R68" s="143">
        <f t="shared" si="17"/>
        <v>0</v>
      </c>
      <c r="S68" s="143">
        <f t="shared" si="18"/>
        <v>0</v>
      </c>
      <c r="T68" s="143">
        <f t="shared" si="19"/>
        <v>0</v>
      </c>
      <c r="U68" s="143">
        <f t="shared" si="20"/>
        <v>0</v>
      </c>
      <c r="V68" s="143">
        <f t="shared" si="21"/>
        <v>0</v>
      </c>
      <c r="W68" s="143">
        <f t="shared" si="22"/>
        <v>0</v>
      </c>
      <c r="X68" s="143">
        <f t="shared" si="23"/>
        <v>0</v>
      </c>
      <c r="Y68" s="143">
        <f t="shared" si="24"/>
        <v>0</v>
      </c>
      <c r="Z68" s="143">
        <f t="shared" si="25"/>
        <v>0</v>
      </c>
      <c r="AA68" s="143">
        <f t="shared" si="26"/>
        <v>0</v>
      </c>
      <c r="AB68" s="143">
        <f t="shared" si="27"/>
        <v>0</v>
      </c>
      <c r="AC68" s="143">
        <f t="shared" si="28"/>
        <v>0</v>
      </c>
      <c r="AD68" s="143">
        <f t="shared" si="29"/>
        <v>0</v>
      </c>
      <c r="AE68" s="142"/>
    </row>
    <row r="69" spans="1:31" x14ac:dyDescent="0.3">
      <c r="A69" s="147" t="s">
        <v>3607</v>
      </c>
      <c r="B69" s="147">
        <v>0.63850138956569213</v>
      </c>
      <c r="C69" s="146">
        <f t="shared" si="15"/>
        <v>1.2400476513132128E-3</v>
      </c>
      <c r="D69" s="145">
        <f t="shared" si="16"/>
        <v>1240047.6513132127</v>
      </c>
      <c r="E69" s="144">
        <v>0</v>
      </c>
      <c r="F69" s="144">
        <v>0</v>
      </c>
      <c r="G69" s="144">
        <v>0</v>
      </c>
      <c r="H69" s="144">
        <v>0</v>
      </c>
      <c r="I69" s="144">
        <v>0</v>
      </c>
      <c r="J69" s="144">
        <v>0</v>
      </c>
      <c r="K69" s="144">
        <v>0</v>
      </c>
      <c r="L69" s="144">
        <v>0</v>
      </c>
      <c r="M69" s="144">
        <v>0</v>
      </c>
      <c r="N69" s="144">
        <v>0</v>
      </c>
      <c r="O69" s="144">
        <v>0</v>
      </c>
      <c r="P69" s="144">
        <v>0</v>
      </c>
      <c r="Q69" s="144">
        <v>0</v>
      </c>
      <c r="R69" s="143">
        <f t="shared" si="17"/>
        <v>0</v>
      </c>
      <c r="S69" s="143">
        <f t="shared" si="18"/>
        <v>0</v>
      </c>
      <c r="T69" s="143">
        <f t="shared" si="19"/>
        <v>0</v>
      </c>
      <c r="U69" s="143">
        <f t="shared" si="20"/>
        <v>0</v>
      </c>
      <c r="V69" s="143">
        <f t="shared" si="21"/>
        <v>0</v>
      </c>
      <c r="W69" s="143">
        <f t="shared" si="22"/>
        <v>0</v>
      </c>
      <c r="X69" s="143">
        <f t="shared" si="23"/>
        <v>0</v>
      </c>
      <c r="Y69" s="143">
        <f t="shared" si="24"/>
        <v>0</v>
      </c>
      <c r="Z69" s="143">
        <f t="shared" si="25"/>
        <v>0</v>
      </c>
      <c r="AA69" s="143">
        <f t="shared" si="26"/>
        <v>0</v>
      </c>
      <c r="AB69" s="143">
        <f t="shared" si="27"/>
        <v>0</v>
      </c>
      <c r="AC69" s="143">
        <f t="shared" si="28"/>
        <v>0</v>
      </c>
      <c r="AD69" s="143">
        <f t="shared" si="29"/>
        <v>0</v>
      </c>
      <c r="AE69" s="142"/>
    </row>
    <row r="70" spans="1:31" x14ac:dyDescent="0.3">
      <c r="A70" s="147" t="s">
        <v>3606</v>
      </c>
      <c r="B70" s="147">
        <v>0.46260754971980134</v>
      </c>
      <c r="C70" s="146">
        <f t="shared" si="15"/>
        <v>8.9844033996543007E-4</v>
      </c>
      <c r="D70" s="145">
        <f t="shared" si="16"/>
        <v>898440.33996543009</v>
      </c>
      <c r="E70" s="144">
        <v>13.34</v>
      </c>
      <c r="F70" s="144">
        <v>10.3</v>
      </c>
      <c r="G70" s="144">
        <v>8.0399999999999991</v>
      </c>
      <c r="H70" s="144">
        <v>0.52</v>
      </c>
      <c r="I70" s="144">
        <v>5.47</v>
      </c>
      <c r="J70" s="144">
        <v>0</v>
      </c>
      <c r="K70" s="144">
        <v>0.52</v>
      </c>
      <c r="L70" s="144">
        <v>5.99</v>
      </c>
      <c r="M70" s="144">
        <v>1.37</v>
      </c>
      <c r="N70" s="144">
        <v>4.0999999999999996</v>
      </c>
      <c r="O70" s="144">
        <v>0</v>
      </c>
      <c r="P70" s="144">
        <v>0</v>
      </c>
      <c r="Q70" s="144">
        <v>21.38</v>
      </c>
      <c r="R70" s="143">
        <f t="shared" si="17"/>
        <v>119851.94135138838</v>
      </c>
      <c r="S70" s="143">
        <f t="shared" si="18"/>
        <v>92539.355016439295</v>
      </c>
      <c r="T70" s="143">
        <f t="shared" si="19"/>
        <v>72234.60333322057</v>
      </c>
      <c r="U70" s="143">
        <f t="shared" si="20"/>
        <v>4671.8897678202366</v>
      </c>
      <c r="V70" s="143">
        <f t="shared" si="21"/>
        <v>49144.686596109023</v>
      </c>
      <c r="W70" s="143">
        <f t="shared" si="22"/>
        <v>0</v>
      </c>
      <c r="X70" s="143">
        <f t="shared" si="23"/>
        <v>4671.8897678202366</v>
      </c>
      <c r="Y70" s="143">
        <f t="shared" si="24"/>
        <v>53816.576363929271</v>
      </c>
      <c r="Z70" s="143">
        <f t="shared" si="25"/>
        <v>12308.632657526394</v>
      </c>
      <c r="AA70" s="143">
        <f t="shared" si="26"/>
        <v>36836.053938582634</v>
      </c>
      <c r="AB70" s="143">
        <f t="shared" si="27"/>
        <v>0</v>
      </c>
      <c r="AC70" s="143">
        <f t="shared" si="28"/>
        <v>0</v>
      </c>
      <c r="AD70" s="143">
        <f t="shared" si="29"/>
        <v>192086.54468460896</v>
      </c>
      <c r="AE70" s="142"/>
    </row>
    <row r="71" spans="1:31" x14ac:dyDescent="0.3">
      <c r="A71" s="147" t="s">
        <v>3605</v>
      </c>
      <c r="B71" s="147">
        <v>0.42591187661259711</v>
      </c>
      <c r="C71" s="146">
        <f t="shared" si="15"/>
        <v>8.2717286272329269E-4</v>
      </c>
      <c r="D71" s="145">
        <f t="shared" si="16"/>
        <v>827172.86272329267</v>
      </c>
      <c r="E71" s="144">
        <v>0</v>
      </c>
      <c r="F71" s="144">
        <v>0</v>
      </c>
      <c r="G71" s="144">
        <v>0</v>
      </c>
      <c r="H71" s="144">
        <v>0</v>
      </c>
      <c r="I71" s="144">
        <v>0</v>
      </c>
      <c r="J71" s="144">
        <v>0</v>
      </c>
      <c r="K71" s="144">
        <v>0</v>
      </c>
      <c r="L71" s="144">
        <v>0</v>
      </c>
      <c r="M71" s="144">
        <v>0</v>
      </c>
      <c r="N71" s="144">
        <v>0</v>
      </c>
      <c r="O71" s="144">
        <v>0</v>
      </c>
      <c r="P71" s="144">
        <v>0</v>
      </c>
      <c r="Q71" s="144">
        <v>0</v>
      </c>
      <c r="R71" s="143">
        <f t="shared" si="17"/>
        <v>0</v>
      </c>
      <c r="S71" s="143">
        <f t="shared" si="18"/>
        <v>0</v>
      </c>
      <c r="T71" s="143">
        <f t="shared" si="19"/>
        <v>0</v>
      </c>
      <c r="U71" s="143">
        <f t="shared" si="20"/>
        <v>0</v>
      </c>
      <c r="V71" s="143">
        <f t="shared" si="21"/>
        <v>0</v>
      </c>
      <c r="W71" s="143">
        <f t="shared" si="22"/>
        <v>0</v>
      </c>
      <c r="X71" s="143">
        <f t="shared" si="23"/>
        <v>0</v>
      </c>
      <c r="Y71" s="143">
        <f t="shared" si="24"/>
        <v>0</v>
      </c>
      <c r="Z71" s="143">
        <f t="shared" si="25"/>
        <v>0</v>
      </c>
      <c r="AA71" s="143">
        <f t="shared" si="26"/>
        <v>0</v>
      </c>
      <c r="AB71" s="143">
        <f t="shared" si="27"/>
        <v>0</v>
      </c>
      <c r="AC71" s="143">
        <f t="shared" si="28"/>
        <v>0</v>
      </c>
      <c r="AD71" s="143">
        <f t="shared" si="29"/>
        <v>0</v>
      </c>
      <c r="AE71" s="142"/>
    </row>
    <row r="72" spans="1:31" x14ac:dyDescent="0.3">
      <c r="A72" s="147" t="s">
        <v>3604</v>
      </c>
      <c r="B72" s="147">
        <v>0.48596000882276424</v>
      </c>
      <c r="C72" s="146">
        <f t="shared" si="15"/>
        <v>9.4379366657716115E-4</v>
      </c>
      <c r="D72" s="145">
        <f t="shared" si="16"/>
        <v>943793.66657716117</v>
      </c>
      <c r="E72" s="144">
        <v>0</v>
      </c>
      <c r="F72" s="144">
        <v>0</v>
      </c>
      <c r="G72" s="144">
        <v>0</v>
      </c>
      <c r="H72" s="144">
        <v>0</v>
      </c>
      <c r="I72" s="144">
        <v>0</v>
      </c>
      <c r="J72" s="144">
        <v>0</v>
      </c>
      <c r="K72" s="144">
        <v>0</v>
      </c>
      <c r="L72" s="144">
        <v>0</v>
      </c>
      <c r="M72" s="144">
        <v>0</v>
      </c>
      <c r="N72" s="144">
        <v>0</v>
      </c>
      <c r="O72" s="144">
        <v>0</v>
      </c>
      <c r="P72" s="144">
        <v>0</v>
      </c>
      <c r="Q72" s="144">
        <v>0</v>
      </c>
      <c r="R72" s="143">
        <f t="shared" si="17"/>
        <v>0</v>
      </c>
      <c r="S72" s="143">
        <f t="shared" si="18"/>
        <v>0</v>
      </c>
      <c r="T72" s="143">
        <f t="shared" si="19"/>
        <v>0</v>
      </c>
      <c r="U72" s="143">
        <f t="shared" si="20"/>
        <v>0</v>
      </c>
      <c r="V72" s="143">
        <f t="shared" si="21"/>
        <v>0</v>
      </c>
      <c r="W72" s="143">
        <f t="shared" si="22"/>
        <v>0</v>
      </c>
      <c r="X72" s="143">
        <f t="shared" si="23"/>
        <v>0</v>
      </c>
      <c r="Y72" s="143">
        <f t="shared" si="24"/>
        <v>0</v>
      </c>
      <c r="Z72" s="143">
        <f t="shared" si="25"/>
        <v>0</v>
      </c>
      <c r="AA72" s="143">
        <f t="shared" si="26"/>
        <v>0</v>
      </c>
      <c r="AB72" s="143">
        <f t="shared" si="27"/>
        <v>0</v>
      </c>
      <c r="AC72" s="143">
        <f t="shared" si="28"/>
        <v>0</v>
      </c>
      <c r="AD72" s="143">
        <f t="shared" si="29"/>
        <v>0</v>
      </c>
      <c r="AE72" s="142"/>
    </row>
    <row r="73" spans="1:31" x14ac:dyDescent="0.3">
      <c r="A73" s="147" t="s">
        <v>3603</v>
      </c>
      <c r="B73" s="147">
        <v>0.35507387812662095</v>
      </c>
      <c r="C73" s="146">
        <f t="shared" si="15"/>
        <v>6.8959682125842759E-4</v>
      </c>
      <c r="D73" s="145">
        <f t="shared" si="16"/>
        <v>689596.82125842758</v>
      </c>
      <c r="E73" s="144">
        <v>0</v>
      </c>
      <c r="F73" s="144">
        <v>0</v>
      </c>
      <c r="G73" s="144">
        <v>0</v>
      </c>
      <c r="H73" s="144">
        <v>0</v>
      </c>
      <c r="I73" s="144">
        <v>0</v>
      </c>
      <c r="J73" s="144">
        <v>0</v>
      </c>
      <c r="K73" s="144">
        <v>0</v>
      </c>
      <c r="L73" s="144">
        <v>1.79</v>
      </c>
      <c r="M73" s="144">
        <v>0</v>
      </c>
      <c r="N73" s="144">
        <v>0</v>
      </c>
      <c r="O73" s="144">
        <v>0</v>
      </c>
      <c r="P73" s="144">
        <v>0</v>
      </c>
      <c r="Q73" s="144">
        <v>0</v>
      </c>
      <c r="R73" s="143">
        <f t="shared" si="17"/>
        <v>0</v>
      </c>
      <c r="S73" s="143">
        <f t="shared" si="18"/>
        <v>0</v>
      </c>
      <c r="T73" s="143">
        <f t="shared" si="19"/>
        <v>0</v>
      </c>
      <c r="U73" s="143">
        <f t="shared" si="20"/>
        <v>0</v>
      </c>
      <c r="V73" s="143">
        <f t="shared" si="21"/>
        <v>0</v>
      </c>
      <c r="W73" s="143">
        <f t="shared" si="22"/>
        <v>0</v>
      </c>
      <c r="X73" s="143">
        <f t="shared" si="23"/>
        <v>0</v>
      </c>
      <c r="Y73" s="143">
        <f t="shared" si="24"/>
        <v>12343.783100525854</v>
      </c>
      <c r="Z73" s="143">
        <f t="shared" si="25"/>
        <v>0</v>
      </c>
      <c r="AA73" s="143">
        <f t="shared" si="26"/>
        <v>0</v>
      </c>
      <c r="AB73" s="143">
        <f t="shared" si="27"/>
        <v>0</v>
      </c>
      <c r="AC73" s="143">
        <f t="shared" si="28"/>
        <v>0</v>
      </c>
      <c r="AD73" s="143">
        <f t="shared" si="29"/>
        <v>0</v>
      </c>
      <c r="AE73" s="142"/>
    </row>
    <row r="74" spans="1:31" x14ac:dyDescent="0.3">
      <c r="A74" s="147" t="s">
        <v>3602</v>
      </c>
      <c r="B74" s="147">
        <v>0.46864088607406063</v>
      </c>
      <c r="C74" s="146">
        <f t="shared" si="15"/>
        <v>9.1015781575788028E-4</v>
      </c>
      <c r="D74" s="145">
        <f t="shared" si="16"/>
        <v>910157.81575788034</v>
      </c>
      <c r="E74" s="144">
        <v>0</v>
      </c>
      <c r="F74" s="144">
        <v>0</v>
      </c>
      <c r="G74" s="144">
        <v>4.6500000000000004</v>
      </c>
      <c r="H74" s="144">
        <v>0</v>
      </c>
      <c r="I74" s="144">
        <v>11.91</v>
      </c>
      <c r="J74" s="144">
        <v>0</v>
      </c>
      <c r="K74" s="144">
        <v>0</v>
      </c>
      <c r="L74" s="144">
        <v>11.91</v>
      </c>
      <c r="M74" s="144">
        <v>0</v>
      </c>
      <c r="N74" s="144">
        <v>0</v>
      </c>
      <c r="O74" s="144">
        <v>0</v>
      </c>
      <c r="P74" s="144">
        <v>0</v>
      </c>
      <c r="Q74" s="144">
        <v>4.6500000000000004</v>
      </c>
      <c r="R74" s="143">
        <f t="shared" si="17"/>
        <v>0</v>
      </c>
      <c r="S74" s="143">
        <f t="shared" si="18"/>
        <v>0</v>
      </c>
      <c r="T74" s="143">
        <f t="shared" si="19"/>
        <v>42322.338432741439</v>
      </c>
      <c r="U74" s="143">
        <f t="shared" si="20"/>
        <v>0</v>
      </c>
      <c r="V74" s="143">
        <f t="shared" si="21"/>
        <v>108399.79585676355</v>
      </c>
      <c r="W74" s="143">
        <f t="shared" si="22"/>
        <v>0</v>
      </c>
      <c r="X74" s="143">
        <f t="shared" si="23"/>
        <v>0</v>
      </c>
      <c r="Y74" s="143">
        <f t="shared" si="24"/>
        <v>108399.79585676355</v>
      </c>
      <c r="Z74" s="143">
        <f t="shared" si="25"/>
        <v>0</v>
      </c>
      <c r="AA74" s="143">
        <f t="shared" si="26"/>
        <v>0</v>
      </c>
      <c r="AB74" s="143">
        <f t="shared" si="27"/>
        <v>0</v>
      </c>
      <c r="AC74" s="143">
        <f t="shared" si="28"/>
        <v>0</v>
      </c>
      <c r="AD74" s="143">
        <f t="shared" si="29"/>
        <v>42322.338432741439</v>
      </c>
      <c r="AE74" s="142"/>
    </row>
    <row r="75" spans="1:31" x14ac:dyDescent="0.3">
      <c r="A75" s="147" t="s">
        <v>3601</v>
      </c>
      <c r="B75" s="147">
        <v>0.67372431086922258</v>
      </c>
      <c r="C75" s="146">
        <f t="shared" si="15"/>
        <v>1.3084548647486335E-3</v>
      </c>
      <c r="D75" s="145">
        <f t="shared" si="16"/>
        <v>1308454.8647486335</v>
      </c>
      <c r="E75" s="144">
        <v>0</v>
      </c>
      <c r="F75" s="144">
        <v>0</v>
      </c>
      <c r="G75" s="144">
        <v>0</v>
      </c>
      <c r="H75" s="144">
        <v>0</v>
      </c>
      <c r="I75" s="144">
        <v>0</v>
      </c>
      <c r="J75" s="144">
        <v>0</v>
      </c>
      <c r="K75" s="144">
        <v>0</v>
      </c>
      <c r="L75" s="144">
        <v>0</v>
      </c>
      <c r="M75" s="144">
        <v>0</v>
      </c>
      <c r="N75" s="144">
        <v>0</v>
      </c>
      <c r="O75" s="144">
        <v>0</v>
      </c>
      <c r="P75" s="144">
        <v>0</v>
      </c>
      <c r="Q75" s="144">
        <v>0</v>
      </c>
      <c r="R75" s="143">
        <f t="shared" si="17"/>
        <v>0</v>
      </c>
      <c r="S75" s="143">
        <f t="shared" si="18"/>
        <v>0</v>
      </c>
      <c r="T75" s="143">
        <f t="shared" si="19"/>
        <v>0</v>
      </c>
      <c r="U75" s="143">
        <f t="shared" si="20"/>
        <v>0</v>
      </c>
      <c r="V75" s="143">
        <f t="shared" si="21"/>
        <v>0</v>
      </c>
      <c r="W75" s="143">
        <f t="shared" si="22"/>
        <v>0</v>
      </c>
      <c r="X75" s="143">
        <f t="shared" si="23"/>
        <v>0</v>
      </c>
      <c r="Y75" s="143">
        <f t="shared" si="24"/>
        <v>0</v>
      </c>
      <c r="Z75" s="143">
        <f t="shared" si="25"/>
        <v>0</v>
      </c>
      <c r="AA75" s="143">
        <f t="shared" si="26"/>
        <v>0</v>
      </c>
      <c r="AB75" s="143">
        <f t="shared" si="27"/>
        <v>0</v>
      </c>
      <c r="AC75" s="143">
        <f t="shared" si="28"/>
        <v>0</v>
      </c>
      <c r="AD75" s="143">
        <f t="shared" si="29"/>
        <v>0</v>
      </c>
      <c r="AE75" s="142"/>
    </row>
    <row r="76" spans="1:31" x14ac:dyDescent="0.3">
      <c r="A76" s="147" t="s">
        <v>3600</v>
      </c>
      <c r="B76" s="147">
        <v>0.42415314008428506</v>
      </c>
      <c r="C76" s="146">
        <f t="shared" si="15"/>
        <v>8.237571816662859E-4</v>
      </c>
      <c r="D76" s="145">
        <f t="shared" si="16"/>
        <v>823757.18166628585</v>
      </c>
      <c r="E76" s="144">
        <v>5.18</v>
      </c>
      <c r="F76" s="144">
        <v>0</v>
      </c>
      <c r="G76" s="144">
        <v>4.18</v>
      </c>
      <c r="H76" s="144">
        <v>0</v>
      </c>
      <c r="I76" s="144">
        <v>0</v>
      </c>
      <c r="J76" s="144">
        <v>0</v>
      </c>
      <c r="K76" s="144">
        <v>0</v>
      </c>
      <c r="L76" s="144">
        <v>0</v>
      </c>
      <c r="M76" s="144">
        <v>0</v>
      </c>
      <c r="N76" s="144">
        <v>0</v>
      </c>
      <c r="O76" s="144">
        <v>0</v>
      </c>
      <c r="P76" s="144">
        <v>0</v>
      </c>
      <c r="Q76" s="144">
        <v>9.36</v>
      </c>
      <c r="R76" s="143">
        <f t="shared" si="17"/>
        <v>42670.622010313607</v>
      </c>
      <c r="S76" s="143">
        <f t="shared" si="18"/>
        <v>0</v>
      </c>
      <c r="T76" s="143">
        <f t="shared" si="19"/>
        <v>34433.050193650743</v>
      </c>
      <c r="U76" s="143">
        <f t="shared" si="20"/>
        <v>0</v>
      </c>
      <c r="V76" s="143">
        <f t="shared" si="21"/>
        <v>0</v>
      </c>
      <c r="W76" s="143">
        <f t="shared" si="22"/>
        <v>0</v>
      </c>
      <c r="X76" s="143">
        <f t="shared" si="23"/>
        <v>0</v>
      </c>
      <c r="Y76" s="143">
        <f t="shared" si="24"/>
        <v>0</v>
      </c>
      <c r="Z76" s="143">
        <f t="shared" si="25"/>
        <v>0</v>
      </c>
      <c r="AA76" s="143">
        <f t="shared" si="26"/>
        <v>0</v>
      </c>
      <c r="AB76" s="143">
        <f t="shared" si="27"/>
        <v>0</v>
      </c>
      <c r="AC76" s="143">
        <f t="shared" si="28"/>
        <v>0</v>
      </c>
      <c r="AD76" s="143">
        <f t="shared" si="29"/>
        <v>77103.67220396435</v>
      </c>
      <c r="AE76" s="142"/>
    </row>
    <row r="77" spans="1:31" x14ac:dyDescent="0.3">
      <c r="A77" s="147" t="s">
        <v>3599</v>
      </c>
      <c r="B77" s="147">
        <v>0.87225293375749913</v>
      </c>
      <c r="C77" s="146">
        <f t="shared" si="15"/>
        <v>1.6940216881795246E-3</v>
      </c>
      <c r="D77" s="145">
        <f t="shared" si="16"/>
        <v>1694021.6881795246</v>
      </c>
      <c r="E77" s="144">
        <v>0</v>
      </c>
      <c r="F77" s="144">
        <v>0</v>
      </c>
      <c r="G77" s="144">
        <v>0</v>
      </c>
      <c r="H77" s="144">
        <v>0</v>
      </c>
      <c r="I77" s="144">
        <v>0</v>
      </c>
      <c r="J77" s="144">
        <v>0</v>
      </c>
      <c r="K77" s="144">
        <v>0</v>
      </c>
      <c r="L77" s="144">
        <v>0</v>
      </c>
      <c r="M77" s="144">
        <v>0</v>
      </c>
      <c r="N77" s="144">
        <v>0</v>
      </c>
      <c r="O77" s="144">
        <v>27.13</v>
      </c>
      <c r="P77" s="144">
        <v>0</v>
      </c>
      <c r="Q77" s="144">
        <v>27.13</v>
      </c>
      <c r="R77" s="143">
        <f t="shared" si="17"/>
        <v>0</v>
      </c>
      <c r="S77" s="143">
        <f t="shared" si="18"/>
        <v>0</v>
      </c>
      <c r="T77" s="143">
        <f t="shared" si="19"/>
        <v>0</v>
      </c>
      <c r="U77" s="143">
        <f t="shared" si="20"/>
        <v>0</v>
      </c>
      <c r="V77" s="143">
        <f t="shared" si="21"/>
        <v>0</v>
      </c>
      <c r="W77" s="143">
        <f t="shared" si="22"/>
        <v>0</v>
      </c>
      <c r="X77" s="143">
        <f t="shared" si="23"/>
        <v>0</v>
      </c>
      <c r="Y77" s="143">
        <f t="shared" si="24"/>
        <v>0</v>
      </c>
      <c r="Z77" s="143">
        <f t="shared" si="25"/>
        <v>0</v>
      </c>
      <c r="AA77" s="143">
        <f t="shared" si="26"/>
        <v>0</v>
      </c>
      <c r="AB77" s="143">
        <f t="shared" si="27"/>
        <v>459588.084003105</v>
      </c>
      <c r="AC77" s="143">
        <f t="shared" si="28"/>
        <v>0</v>
      </c>
      <c r="AD77" s="143">
        <f t="shared" si="29"/>
        <v>459588.084003105</v>
      </c>
      <c r="AE77" s="142"/>
    </row>
    <row r="78" spans="1:31" x14ac:dyDescent="0.3">
      <c r="A78" s="147" t="s">
        <v>3598</v>
      </c>
      <c r="B78" s="147">
        <v>0.43756448315441165</v>
      </c>
      <c r="C78" s="146">
        <f t="shared" si="15"/>
        <v>8.4980364726032064E-4</v>
      </c>
      <c r="D78" s="145">
        <f t="shared" si="16"/>
        <v>849803.64726032061</v>
      </c>
      <c r="E78" s="144">
        <v>0</v>
      </c>
      <c r="F78" s="144">
        <v>0</v>
      </c>
      <c r="G78" s="144">
        <v>0</v>
      </c>
      <c r="H78" s="144">
        <v>0</v>
      </c>
      <c r="I78" s="144">
        <v>0</v>
      </c>
      <c r="J78" s="144">
        <v>0</v>
      </c>
      <c r="K78" s="144">
        <v>0</v>
      </c>
      <c r="L78" s="144">
        <v>0</v>
      </c>
      <c r="M78" s="144">
        <v>0</v>
      </c>
      <c r="N78" s="144">
        <v>0</v>
      </c>
      <c r="O78" s="144">
        <v>0</v>
      </c>
      <c r="P78" s="144">
        <v>0</v>
      </c>
      <c r="Q78" s="144">
        <v>0</v>
      </c>
      <c r="R78" s="143">
        <f t="shared" si="17"/>
        <v>0</v>
      </c>
      <c r="S78" s="143">
        <f t="shared" si="18"/>
        <v>0</v>
      </c>
      <c r="T78" s="143">
        <f t="shared" si="19"/>
        <v>0</v>
      </c>
      <c r="U78" s="143">
        <f t="shared" si="20"/>
        <v>0</v>
      </c>
      <c r="V78" s="143">
        <f t="shared" si="21"/>
        <v>0</v>
      </c>
      <c r="W78" s="143">
        <f t="shared" si="22"/>
        <v>0</v>
      </c>
      <c r="X78" s="143">
        <f t="shared" si="23"/>
        <v>0</v>
      </c>
      <c r="Y78" s="143">
        <f t="shared" si="24"/>
        <v>0</v>
      </c>
      <c r="Z78" s="143">
        <f t="shared" si="25"/>
        <v>0</v>
      </c>
      <c r="AA78" s="143">
        <f t="shared" si="26"/>
        <v>0</v>
      </c>
      <c r="AB78" s="143">
        <f t="shared" si="27"/>
        <v>0</v>
      </c>
      <c r="AC78" s="143">
        <f t="shared" si="28"/>
        <v>0</v>
      </c>
      <c r="AD78" s="143">
        <f t="shared" si="29"/>
        <v>0</v>
      </c>
      <c r="AE78" s="142"/>
    </row>
    <row r="79" spans="1:31" x14ac:dyDescent="0.3">
      <c r="A79" s="147" t="s">
        <v>3597</v>
      </c>
      <c r="B79" s="147">
        <v>0.31428423719642873</v>
      </c>
      <c r="C79" s="146">
        <f t="shared" si="15"/>
        <v>6.1037835868342938E-4</v>
      </c>
      <c r="D79" s="145">
        <f t="shared" si="16"/>
        <v>610378.35868342943</v>
      </c>
      <c r="E79" s="144">
        <v>0</v>
      </c>
      <c r="F79" s="144">
        <v>0</v>
      </c>
      <c r="G79" s="144">
        <v>1.52</v>
      </c>
      <c r="H79" s="144">
        <v>0</v>
      </c>
      <c r="I79" s="144">
        <v>0</v>
      </c>
      <c r="J79" s="144">
        <v>0</v>
      </c>
      <c r="K79" s="144">
        <v>0</v>
      </c>
      <c r="L79" s="144">
        <v>0</v>
      </c>
      <c r="M79" s="144">
        <v>0</v>
      </c>
      <c r="N79" s="144">
        <v>0</v>
      </c>
      <c r="O79" s="144">
        <v>0</v>
      </c>
      <c r="P79" s="144">
        <v>1.52</v>
      </c>
      <c r="Q79" s="144">
        <v>1.52</v>
      </c>
      <c r="R79" s="143">
        <f t="shared" si="17"/>
        <v>0</v>
      </c>
      <c r="S79" s="143">
        <f t="shared" si="18"/>
        <v>0</v>
      </c>
      <c r="T79" s="143">
        <f t="shared" si="19"/>
        <v>9277.7510519881271</v>
      </c>
      <c r="U79" s="143">
        <f t="shared" si="20"/>
        <v>0</v>
      </c>
      <c r="V79" s="143">
        <f t="shared" si="21"/>
        <v>0</v>
      </c>
      <c r="W79" s="143">
        <f t="shared" si="22"/>
        <v>0</v>
      </c>
      <c r="X79" s="143">
        <f t="shared" si="23"/>
        <v>0</v>
      </c>
      <c r="Y79" s="143">
        <f t="shared" si="24"/>
        <v>0</v>
      </c>
      <c r="Z79" s="143">
        <f t="shared" si="25"/>
        <v>0</v>
      </c>
      <c r="AA79" s="143">
        <f t="shared" si="26"/>
        <v>0</v>
      </c>
      <c r="AB79" s="143">
        <f t="shared" si="27"/>
        <v>0</v>
      </c>
      <c r="AC79" s="143">
        <f t="shared" si="28"/>
        <v>9277.7510519881271</v>
      </c>
      <c r="AD79" s="143">
        <f t="shared" si="29"/>
        <v>9277.7510519881271</v>
      </c>
      <c r="AE79" s="142"/>
    </row>
    <row r="80" spans="1:31" x14ac:dyDescent="0.3">
      <c r="A80" s="147" t="s">
        <v>3596</v>
      </c>
      <c r="B80" s="147">
        <v>0.86334932670656517</v>
      </c>
      <c r="C80" s="146">
        <f t="shared" si="15"/>
        <v>1.6767297962711352E-3</v>
      </c>
      <c r="D80" s="145">
        <f t="shared" si="16"/>
        <v>1676729.7962711353</v>
      </c>
      <c r="E80" s="144">
        <v>0</v>
      </c>
      <c r="F80" s="144">
        <v>0</v>
      </c>
      <c r="G80" s="144">
        <v>0</v>
      </c>
      <c r="H80" s="144">
        <v>0</v>
      </c>
      <c r="I80" s="144">
        <v>0</v>
      </c>
      <c r="J80" s="144">
        <v>0</v>
      </c>
      <c r="K80" s="144">
        <v>0</v>
      </c>
      <c r="L80" s="144">
        <v>0</v>
      </c>
      <c r="M80" s="144">
        <v>0</v>
      </c>
      <c r="N80" s="144">
        <v>0</v>
      </c>
      <c r="O80" s="144">
        <v>0</v>
      </c>
      <c r="P80" s="144">
        <v>0</v>
      </c>
      <c r="Q80" s="144">
        <v>0</v>
      </c>
      <c r="R80" s="143">
        <f t="shared" si="17"/>
        <v>0</v>
      </c>
      <c r="S80" s="143">
        <f t="shared" si="18"/>
        <v>0</v>
      </c>
      <c r="T80" s="143">
        <f t="shared" si="19"/>
        <v>0</v>
      </c>
      <c r="U80" s="143">
        <f t="shared" si="20"/>
        <v>0</v>
      </c>
      <c r="V80" s="143">
        <f t="shared" si="21"/>
        <v>0</v>
      </c>
      <c r="W80" s="143">
        <f t="shared" si="22"/>
        <v>0</v>
      </c>
      <c r="X80" s="143">
        <f t="shared" si="23"/>
        <v>0</v>
      </c>
      <c r="Y80" s="143">
        <f t="shared" si="24"/>
        <v>0</v>
      </c>
      <c r="Z80" s="143">
        <f t="shared" si="25"/>
        <v>0</v>
      </c>
      <c r="AA80" s="143">
        <f t="shared" si="26"/>
        <v>0</v>
      </c>
      <c r="AB80" s="143">
        <f t="shared" si="27"/>
        <v>0</v>
      </c>
      <c r="AC80" s="143">
        <f t="shared" si="28"/>
        <v>0</v>
      </c>
      <c r="AD80" s="143">
        <f t="shared" si="29"/>
        <v>0</v>
      </c>
      <c r="AE80" s="142"/>
    </row>
    <row r="81" spans="1:31" x14ac:dyDescent="0.3">
      <c r="A81" s="147" t="s">
        <v>3595</v>
      </c>
      <c r="B81" s="147">
        <v>0.49878864645070187</v>
      </c>
      <c r="C81" s="146">
        <f t="shared" si="15"/>
        <v>9.687084470616532E-4</v>
      </c>
      <c r="D81" s="145">
        <f t="shared" si="16"/>
        <v>968708.44706165325</v>
      </c>
      <c r="E81" s="144">
        <v>0</v>
      </c>
      <c r="F81" s="144">
        <v>0</v>
      </c>
      <c r="G81" s="144">
        <v>0</v>
      </c>
      <c r="H81" s="144">
        <v>0</v>
      </c>
      <c r="I81" s="144">
        <v>0</v>
      </c>
      <c r="J81" s="144">
        <v>0</v>
      </c>
      <c r="K81" s="144">
        <v>0</v>
      </c>
      <c r="L81" s="144">
        <v>0</v>
      </c>
      <c r="M81" s="144">
        <v>0</v>
      </c>
      <c r="N81" s="144">
        <v>0</v>
      </c>
      <c r="O81" s="144">
        <v>0</v>
      </c>
      <c r="P81" s="144">
        <v>0</v>
      </c>
      <c r="Q81" s="144">
        <v>0</v>
      </c>
      <c r="R81" s="143">
        <f t="shared" si="17"/>
        <v>0</v>
      </c>
      <c r="S81" s="143">
        <f t="shared" si="18"/>
        <v>0</v>
      </c>
      <c r="T81" s="143">
        <f t="shared" si="19"/>
        <v>0</v>
      </c>
      <c r="U81" s="143">
        <f t="shared" si="20"/>
        <v>0</v>
      </c>
      <c r="V81" s="143">
        <f t="shared" si="21"/>
        <v>0</v>
      </c>
      <c r="W81" s="143">
        <f t="shared" si="22"/>
        <v>0</v>
      </c>
      <c r="X81" s="143">
        <f t="shared" si="23"/>
        <v>0</v>
      </c>
      <c r="Y81" s="143">
        <f t="shared" si="24"/>
        <v>0</v>
      </c>
      <c r="Z81" s="143">
        <f t="shared" si="25"/>
        <v>0</v>
      </c>
      <c r="AA81" s="143">
        <f t="shared" si="26"/>
        <v>0</v>
      </c>
      <c r="AB81" s="143">
        <f t="shared" si="27"/>
        <v>0</v>
      </c>
      <c r="AC81" s="143">
        <f t="shared" si="28"/>
        <v>0</v>
      </c>
      <c r="AD81" s="143">
        <f t="shared" si="29"/>
        <v>0</v>
      </c>
      <c r="AE81" s="142"/>
    </row>
    <row r="82" spans="1:31" x14ac:dyDescent="0.3">
      <c r="A82" s="147" t="s">
        <v>3594</v>
      </c>
      <c r="B82" s="147">
        <v>0.22661894900029289</v>
      </c>
      <c r="C82" s="146">
        <f t="shared" si="15"/>
        <v>4.4012166620660016E-4</v>
      </c>
      <c r="D82" s="145">
        <f t="shared" si="16"/>
        <v>440121.66620660014</v>
      </c>
      <c r="E82" s="144">
        <v>0.06</v>
      </c>
      <c r="F82" s="144">
        <v>0.06</v>
      </c>
      <c r="G82" s="144">
        <v>0</v>
      </c>
      <c r="H82" s="144">
        <v>0</v>
      </c>
      <c r="I82" s="144">
        <v>0</v>
      </c>
      <c r="J82" s="144">
        <v>0</v>
      </c>
      <c r="K82" s="144">
        <v>0</v>
      </c>
      <c r="L82" s="144">
        <v>0</v>
      </c>
      <c r="M82" s="144">
        <v>0</v>
      </c>
      <c r="N82" s="144">
        <v>0</v>
      </c>
      <c r="O82" s="144">
        <v>0</v>
      </c>
      <c r="P82" s="144">
        <v>0</v>
      </c>
      <c r="Q82" s="144">
        <v>0.06</v>
      </c>
      <c r="R82" s="143">
        <f t="shared" si="17"/>
        <v>264.07299972396009</v>
      </c>
      <c r="S82" s="143">
        <f t="shared" si="18"/>
        <v>264.07299972396009</v>
      </c>
      <c r="T82" s="143">
        <f t="shared" si="19"/>
        <v>0</v>
      </c>
      <c r="U82" s="143">
        <f t="shared" si="20"/>
        <v>0</v>
      </c>
      <c r="V82" s="143">
        <f t="shared" si="21"/>
        <v>0</v>
      </c>
      <c r="W82" s="143">
        <f t="shared" si="22"/>
        <v>0</v>
      </c>
      <c r="X82" s="143">
        <f t="shared" si="23"/>
        <v>0</v>
      </c>
      <c r="Y82" s="143">
        <f t="shared" si="24"/>
        <v>0</v>
      </c>
      <c r="Z82" s="143">
        <f t="shared" si="25"/>
        <v>0</v>
      </c>
      <c r="AA82" s="143">
        <f t="shared" si="26"/>
        <v>0</v>
      </c>
      <c r="AB82" s="143">
        <f t="shared" si="27"/>
        <v>0</v>
      </c>
      <c r="AC82" s="143">
        <f t="shared" si="28"/>
        <v>0</v>
      </c>
      <c r="AD82" s="143">
        <f t="shared" si="29"/>
        <v>264.07299972396009</v>
      </c>
      <c r="AE82" s="142"/>
    </row>
    <row r="83" spans="1:31" x14ac:dyDescent="0.3">
      <c r="A83" s="147" t="s">
        <v>3593</v>
      </c>
      <c r="B83" s="147">
        <v>0.85060505654820207</v>
      </c>
      <c r="C83" s="146">
        <f t="shared" si="15"/>
        <v>1.6519788677127358E-3</v>
      </c>
      <c r="D83" s="145">
        <f t="shared" si="16"/>
        <v>1651978.8677127357</v>
      </c>
      <c r="E83" s="144">
        <v>0.1</v>
      </c>
      <c r="F83" s="144">
        <v>0</v>
      </c>
      <c r="G83" s="144">
        <v>0</v>
      </c>
      <c r="H83" s="144">
        <v>0</v>
      </c>
      <c r="I83" s="144">
        <v>0</v>
      </c>
      <c r="J83" s="144">
        <v>0</v>
      </c>
      <c r="K83" s="144">
        <v>0</v>
      </c>
      <c r="L83" s="144">
        <v>0</v>
      </c>
      <c r="M83" s="144">
        <v>0</v>
      </c>
      <c r="N83" s="144">
        <v>0</v>
      </c>
      <c r="O83" s="144">
        <v>0</v>
      </c>
      <c r="P83" s="144">
        <v>0</v>
      </c>
      <c r="Q83" s="144">
        <v>0.1</v>
      </c>
      <c r="R83" s="143">
        <f t="shared" si="17"/>
        <v>1651.9788677127356</v>
      </c>
      <c r="S83" s="143">
        <f t="shared" si="18"/>
        <v>0</v>
      </c>
      <c r="T83" s="143">
        <f t="shared" si="19"/>
        <v>0</v>
      </c>
      <c r="U83" s="143">
        <f t="shared" si="20"/>
        <v>0</v>
      </c>
      <c r="V83" s="143">
        <f t="shared" si="21"/>
        <v>0</v>
      </c>
      <c r="W83" s="143">
        <f t="shared" si="22"/>
        <v>0</v>
      </c>
      <c r="X83" s="143">
        <f t="shared" si="23"/>
        <v>0</v>
      </c>
      <c r="Y83" s="143">
        <f t="shared" si="24"/>
        <v>0</v>
      </c>
      <c r="Z83" s="143">
        <f t="shared" si="25"/>
        <v>0</v>
      </c>
      <c r="AA83" s="143">
        <f t="shared" si="26"/>
        <v>0</v>
      </c>
      <c r="AB83" s="143">
        <f t="shared" si="27"/>
        <v>0</v>
      </c>
      <c r="AC83" s="143">
        <f t="shared" si="28"/>
        <v>0</v>
      </c>
      <c r="AD83" s="143">
        <f t="shared" si="29"/>
        <v>1651.9788677127356</v>
      </c>
      <c r="AE83" s="142"/>
    </row>
    <row r="84" spans="1:31" x14ac:dyDescent="0.3">
      <c r="A84" s="147" t="s">
        <v>3592</v>
      </c>
      <c r="B84" s="147">
        <v>0.30982803789266022</v>
      </c>
      <c r="C84" s="146">
        <f t="shared" si="15"/>
        <v>6.0172387559110534E-4</v>
      </c>
      <c r="D84" s="145">
        <f t="shared" si="16"/>
        <v>601723.87559110532</v>
      </c>
      <c r="E84" s="144">
        <v>0</v>
      </c>
      <c r="F84" s="144">
        <v>0</v>
      </c>
      <c r="G84" s="144">
        <v>6.08</v>
      </c>
      <c r="H84" s="144">
        <v>0</v>
      </c>
      <c r="I84" s="144">
        <v>0</v>
      </c>
      <c r="J84" s="144">
        <v>0</v>
      </c>
      <c r="K84" s="144">
        <v>0</v>
      </c>
      <c r="L84" s="144">
        <v>0</v>
      </c>
      <c r="M84" s="144">
        <v>0</v>
      </c>
      <c r="N84" s="144">
        <v>0</v>
      </c>
      <c r="O84" s="144">
        <v>0</v>
      </c>
      <c r="P84" s="144">
        <v>0</v>
      </c>
      <c r="Q84" s="144">
        <v>6.08</v>
      </c>
      <c r="R84" s="143">
        <f t="shared" si="17"/>
        <v>0</v>
      </c>
      <c r="S84" s="143">
        <f t="shared" si="18"/>
        <v>0</v>
      </c>
      <c r="T84" s="143">
        <f t="shared" si="19"/>
        <v>36584.811635939201</v>
      </c>
      <c r="U84" s="143">
        <f t="shared" si="20"/>
        <v>0</v>
      </c>
      <c r="V84" s="143">
        <f t="shared" si="21"/>
        <v>0</v>
      </c>
      <c r="W84" s="143">
        <f t="shared" si="22"/>
        <v>0</v>
      </c>
      <c r="X84" s="143">
        <f t="shared" si="23"/>
        <v>0</v>
      </c>
      <c r="Y84" s="143">
        <f t="shared" si="24"/>
        <v>0</v>
      </c>
      <c r="Z84" s="143">
        <f t="shared" si="25"/>
        <v>0</v>
      </c>
      <c r="AA84" s="143">
        <f t="shared" si="26"/>
        <v>0</v>
      </c>
      <c r="AB84" s="143">
        <f t="shared" si="27"/>
        <v>0</v>
      </c>
      <c r="AC84" s="143">
        <f t="shared" si="28"/>
        <v>0</v>
      </c>
      <c r="AD84" s="143">
        <f t="shared" si="29"/>
        <v>36584.811635939201</v>
      </c>
      <c r="AE84" s="142"/>
    </row>
    <row r="85" spans="1:31" x14ac:dyDescent="0.3">
      <c r="A85" s="147" t="s">
        <v>3591</v>
      </c>
      <c r="B85" s="147">
        <v>0.14921516273572832</v>
      </c>
      <c r="C85" s="146">
        <f t="shared" si="15"/>
        <v>2.8979406327779268E-4</v>
      </c>
      <c r="D85" s="145">
        <f t="shared" si="16"/>
        <v>289794.06327779271</v>
      </c>
      <c r="E85" s="144">
        <v>0</v>
      </c>
      <c r="F85" s="144">
        <v>0</v>
      </c>
      <c r="G85" s="144">
        <v>0</v>
      </c>
      <c r="H85" s="144">
        <v>0</v>
      </c>
      <c r="I85" s="144">
        <v>0</v>
      </c>
      <c r="J85" s="144">
        <v>0</v>
      </c>
      <c r="K85" s="144">
        <v>0</v>
      </c>
      <c r="L85" s="144">
        <v>0</v>
      </c>
      <c r="M85" s="144">
        <v>0</v>
      </c>
      <c r="N85" s="144">
        <v>0</v>
      </c>
      <c r="O85" s="144">
        <v>0</v>
      </c>
      <c r="P85" s="144">
        <v>0</v>
      </c>
      <c r="Q85" s="144">
        <v>0</v>
      </c>
      <c r="R85" s="143">
        <f t="shared" si="17"/>
        <v>0</v>
      </c>
      <c r="S85" s="143">
        <f t="shared" si="18"/>
        <v>0</v>
      </c>
      <c r="T85" s="143">
        <f t="shared" si="19"/>
        <v>0</v>
      </c>
      <c r="U85" s="143">
        <f t="shared" si="20"/>
        <v>0</v>
      </c>
      <c r="V85" s="143">
        <f t="shared" si="21"/>
        <v>0</v>
      </c>
      <c r="W85" s="143">
        <f t="shared" si="22"/>
        <v>0</v>
      </c>
      <c r="X85" s="143">
        <f t="shared" si="23"/>
        <v>0</v>
      </c>
      <c r="Y85" s="143">
        <f t="shared" si="24"/>
        <v>0</v>
      </c>
      <c r="Z85" s="143">
        <f t="shared" si="25"/>
        <v>0</v>
      </c>
      <c r="AA85" s="143">
        <f t="shared" si="26"/>
        <v>0</v>
      </c>
      <c r="AB85" s="143">
        <f t="shared" si="27"/>
        <v>0</v>
      </c>
      <c r="AC85" s="143">
        <f t="shared" si="28"/>
        <v>0</v>
      </c>
      <c r="AD85" s="143">
        <f t="shared" si="29"/>
        <v>0</v>
      </c>
      <c r="AE85" s="142"/>
    </row>
    <row r="86" spans="1:31" x14ac:dyDescent="0.3">
      <c r="A86" s="147" t="s">
        <v>3590</v>
      </c>
      <c r="B86" s="147">
        <v>0.92435620182525435</v>
      </c>
      <c r="C86" s="146">
        <f t="shared" si="15"/>
        <v>1.7952125959034852E-3</v>
      </c>
      <c r="D86" s="145">
        <f t="shared" si="16"/>
        <v>1795212.5959034853</v>
      </c>
      <c r="E86" s="144">
        <v>3.05</v>
      </c>
      <c r="F86" s="144">
        <v>3.05</v>
      </c>
      <c r="G86" s="144">
        <v>0</v>
      </c>
      <c r="H86" s="144">
        <v>4.68</v>
      </c>
      <c r="I86" s="144">
        <v>0</v>
      </c>
      <c r="J86" s="144">
        <v>3.05</v>
      </c>
      <c r="K86" s="144">
        <v>4.68</v>
      </c>
      <c r="L86" s="144">
        <v>4.68</v>
      </c>
      <c r="M86" s="144">
        <v>0</v>
      </c>
      <c r="N86" s="144">
        <v>0</v>
      </c>
      <c r="O86" s="144">
        <v>0</v>
      </c>
      <c r="P86" s="144">
        <v>0</v>
      </c>
      <c r="Q86" s="144">
        <v>3.05</v>
      </c>
      <c r="R86" s="143">
        <f t="shared" si="17"/>
        <v>54753.984175056306</v>
      </c>
      <c r="S86" s="143">
        <f t="shared" si="18"/>
        <v>54753.984175056306</v>
      </c>
      <c r="T86" s="143">
        <f t="shared" si="19"/>
        <v>0</v>
      </c>
      <c r="U86" s="143">
        <f t="shared" si="20"/>
        <v>84015.94948828312</v>
      </c>
      <c r="V86" s="143">
        <f t="shared" si="21"/>
        <v>0</v>
      </c>
      <c r="W86" s="143">
        <f t="shared" si="22"/>
        <v>54753.984175056306</v>
      </c>
      <c r="X86" s="143">
        <f t="shared" si="23"/>
        <v>84015.94948828312</v>
      </c>
      <c r="Y86" s="143">
        <f t="shared" si="24"/>
        <v>84015.94948828312</v>
      </c>
      <c r="Z86" s="143">
        <f t="shared" si="25"/>
        <v>0</v>
      </c>
      <c r="AA86" s="143">
        <f t="shared" si="26"/>
        <v>0</v>
      </c>
      <c r="AB86" s="143">
        <f t="shared" si="27"/>
        <v>0</v>
      </c>
      <c r="AC86" s="143">
        <f t="shared" si="28"/>
        <v>0</v>
      </c>
      <c r="AD86" s="143">
        <f t="shared" si="29"/>
        <v>54753.984175056306</v>
      </c>
      <c r="AE86" s="142"/>
    </row>
    <row r="87" spans="1:31" x14ac:dyDescent="0.3">
      <c r="A87" s="147" t="s">
        <v>3589</v>
      </c>
      <c r="B87" s="147">
        <v>0.45004543742270575</v>
      </c>
      <c r="C87" s="146">
        <f t="shared" si="15"/>
        <v>8.7404318421273536E-4</v>
      </c>
      <c r="D87" s="145">
        <f t="shared" si="16"/>
        <v>874043.18421273539</v>
      </c>
      <c r="E87" s="144">
        <v>0</v>
      </c>
      <c r="F87" s="144">
        <v>0</v>
      </c>
      <c r="G87" s="144">
        <v>0</v>
      </c>
      <c r="H87" s="144">
        <v>0</v>
      </c>
      <c r="I87" s="144">
        <v>0</v>
      </c>
      <c r="J87" s="144">
        <v>0</v>
      </c>
      <c r="K87" s="144">
        <v>0</v>
      </c>
      <c r="L87" s="144">
        <v>0</v>
      </c>
      <c r="M87" s="144">
        <v>0</v>
      </c>
      <c r="N87" s="144">
        <v>0</v>
      </c>
      <c r="O87" s="144">
        <v>0</v>
      </c>
      <c r="P87" s="144">
        <v>0</v>
      </c>
      <c r="Q87" s="144">
        <v>0</v>
      </c>
      <c r="R87" s="143">
        <f t="shared" si="17"/>
        <v>0</v>
      </c>
      <c r="S87" s="143">
        <f t="shared" si="18"/>
        <v>0</v>
      </c>
      <c r="T87" s="143">
        <f t="shared" si="19"/>
        <v>0</v>
      </c>
      <c r="U87" s="143">
        <f t="shared" si="20"/>
        <v>0</v>
      </c>
      <c r="V87" s="143">
        <f t="shared" si="21"/>
        <v>0</v>
      </c>
      <c r="W87" s="143">
        <f t="shared" si="22"/>
        <v>0</v>
      </c>
      <c r="X87" s="143">
        <f t="shared" si="23"/>
        <v>0</v>
      </c>
      <c r="Y87" s="143">
        <f t="shared" si="24"/>
        <v>0</v>
      </c>
      <c r="Z87" s="143">
        <f t="shared" si="25"/>
        <v>0</v>
      </c>
      <c r="AA87" s="143">
        <f t="shared" si="26"/>
        <v>0</v>
      </c>
      <c r="AB87" s="143">
        <f t="shared" si="27"/>
        <v>0</v>
      </c>
      <c r="AC87" s="143">
        <f t="shared" si="28"/>
        <v>0</v>
      </c>
      <c r="AD87" s="143">
        <f t="shared" si="29"/>
        <v>0</v>
      </c>
      <c r="AE87" s="142"/>
    </row>
    <row r="88" spans="1:31" x14ac:dyDescent="0.3">
      <c r="A88" s="147" t="s">
        <v>3588</v>
      </c>
      <c r="B88" s="147">
        <v>0.50662746859875185</v>
      </c>
      <c r="C88" s="146">
        <f t="shared" si="15"/>
        <v>9.8393239669215165E-4</v>
      </c>
      <c r="D88" s="145">
        <f t="shared" si="16"/>
        <v>983932.39669215167</v>
      </c>
      <c r="E88" s="144">
        <v>0</v>
      </c>
      <c r="F88" s="144">
        <v>0</v>
      </c>
      <c r="G88" s="144">
        <v>0</v>
      </c>
      <c r="H88" s="144">
        <v>0</v>
      </c>
      <c r="I88" s="144">
        <v>0</v>
      </c>
      <c r="J88" s="144">
        <v>0</v>
      </c>
      <c r="K88" s="144">
        <v>0</v>
      </c>
      <c r="L88" s="144">
        <v>0</v>
      </c>
      <c r="M88" s="144">
        <v>0</v>
      </c>
      <c r="N88" s="144">
        <v>0</v>
      </c>
      <c r="O88" s="144">
        <v>0</v>
      </c>
      <c r="P88" s="144">
        <v>0</v>
      </c>
      <c r="Q88" s="144">
        <v>0</v>
      </c>
      <c r="R88" s="143">
        <f t="shared" si="17"/>
        <v>0</v>
      </c>
      <c r="S88" s="143">
        <f t="shared" si="18"/>
        <v>0</v>
      </c>
      <c r="T88" s="143">
        <f t="shared" si="19"/>
        <v>0</v>
      </c>
      <c r="U88" s="143">
        <f t="shared" si="20"/>
        <v>0</v>
      </c>
      <c r="V88" s="143">
        <f t="shared" si="21"/>
        <v>0</v>
      </c>
      <c r="W88" s="143">
        <f t="shared" si="22"/>
        <v>0</v>
      </c>
      <c r="X88" s="143">
        <f t="shared" si="23"/>
        <v>0</v>
      </c>
      <c r="Y88" s="143">
        <f t="shared" si="24"/>
        <v>0</v>
      </c>
      <c r="Z88" s="143">
        <f t="shared" si="25"/>
        <v>0</v>
      </c>
      <c r="AA88" s="143">
        <f t="shared" si="26"/>
        <v>0</v>
      </c>
      <c r="AB88" s="143">
        <f t="shared" si="27"/>
        <v>0</v>
      </c>
      <c r="AC88" s="143">
        <f t="shared" si="28"/>
        <v>0</v>
      </c>
      <c r="AD88" s="143">
        <f t="shared" si="29"/>
        <v>0</v>
      </c>
      <c r="AE88" s="142"/>
    </row>
    <row r="89" spans="1:31" x14ac:dyDescent="0.3">
      <c r="A89" s="147" t="s">
        <v>3587</v>
      </c>
      <c r="B89" s="147">
        <v>0.36208171002305445</v>
      </c>
      <c r="C89" s="146">
        <f t="shared" si="15"/>
        <v>7.032068863671052E-4</v>
      </c>
      <c r="D89" s="145">
        <f t="shared" si="16"/>
        <v>703206.88636710518</v>
      </c>
      <c r="E89" s="144">
        <v>0.17</v>
      </c>
      <c r="F89" s="144">
        <v>0</v>
      </c>
      <c r="G89" s="144">
        <v>0</v>
      </c>
      <c r="H89" s="144">
        <v>0</v>
      </c>
      <c r="I89" s="144">
        <v>0</v>
      </c>
      <c r="J89" s="144">
        <v>0</v>
      </c>
      <c r="K89" s="144">
        <v>0</v>
      </c>
      <c r="L89" s="144">
        <v>0</v>
      </c>
      <c r="M89" s="144">
        <v>0</v>
      </c>
      <c r="N89" s="144">
        <v>0</v>
      </c>
      <c r="O89" s="144">
        <v>0</v>
      </c>
      <c r="P89" s="144">
        <v>0</v>
      </c>
      <c r="Q89" s="144">
        <v>0.17</v>
      </c>
      <c r="R89" s="143">
        <f t="shared" si="17"/>
        <v>1195.4517068240789</v>
      </c>
      <c r="S89" s="143">
        <f t="shared" si="18"/>
        <v>0</v>
      </c>
      <c r="T89" s="143">
        <f t="shared" si="19"/>
        <v>0</v>
      </c>
      <c r="U89" s="143">
        <f t="shared" si="20"/>
        <v>0</v>
      </c>
      <c r="V89" s="143">
        <f t="shared" si="21"/>
        <v>0</v>
      </c>
      <c r="W89" s="143">
        <f t="shared" si="22"/>
        <v>0</v>
      </c>
      <c r="X89" s="143">
        <f t="shared" si="23"/>
        <v>0</v>
      </c>
      <c r="Y89" s="143">
        <f t="shared" si="24"/>
        <v>0</v>
      </c>
      <c r="Z89" s="143">
        <f t="shared" si="25"/>
        <v>0</v>
      </c>
      <c r="AA89" s="143">
        <f t="shared" si="26"/>
        <v>0</v>
      </c>
      <c r="AB89" s="143">
        <f t="shared" si="27"/>
        <v>0</v>
      </c>
      <c r="AC89" s="143">
        <f t="shared" si="28"/>
        <v>0</v>
      </c>
      <c r="AD89" s="143">
        <f t="shared" si="29"/>
        <v>1195.4517068240789</v>
      </c>
      <c r="AE89" s="142"/>
    </row>
    <row r="90" spans="1:31" x14ac:dyDescent="0.3">
      <c r="A90" s="147" t="s">
        <v>3586</v>
      </c>
      <c r="B90" s="147">
        <v>0.58934303870020621</v>
      </c>
      <c r="C90" s="146">
        <f t="shared" si="15"/>
        <v>1.1445761323324308E-3</v>
      </c>
      <c r="D90" s="145">
        <f t="shared" si="16"/>
        <v>1144576.1323324309</v>
      </c>
      <c r="E90" s="144">
        <v>0</v>
      </c>
      <c r="F90" s="144">
        <v>0</v>
      </c>
      <c r="G90" s="144">
        <v>0.63</v>
      </c>
      <c r="H90" s="144">
        <v>0</v>
      </c>
      <c r="I90" s="144">
        <v>0</v>
      </c>
      <c r="J90" s="144">
        <v>0</v>
      </c>
      <c r="K90" s="144">
        <v>0</v>
      </c>
      <c r="L90" s="144">
        <v>0</v>
      </c>
      <c r="M90" s="144">
        <v>0</v>
      </c>
      <c r="N90" s="144">
        <v>0</v>
      </c>
      <c r="O90" s="144">
        <v>0</v>
      </c>
      <c r="P90" s="144">
        <v>0.63</v>
      </c>
      <c r="Q90" s="144">
        <v>0.63</v>
      </c>
      <c r="R90" s="143">
        <f t="shared" si="17"/>
        <v>0</v>
      </c>
      <c r="S90" s="143">
        <f t="shared" si="18"/>
        <v>0</v>
      </c>
      <c r="T90" s="143">
        <f t="shared" si="19"/>
        <v>7210.829633694314</v>
      </c>
      <c r="U90" s="143">
        <f t="shared" si="20"/>
        <v>0</v>
      </c>
      <c r="V90" s="143">
        <f t="shared" si="21"/>
        <v>0</v>
      </c>
      <c r="W90" s="143">
        <f t="shared" si="22"/>
        <v>0</v>
      </c>
      <c r="X90" s="143">
        <f t="shared" si="23"/>
        <v>0</v>
      </c>
      <c r="Y90" s="143">
        <f t="shared" si="24"/>
        <v>0</v>
      </c>
      <c r="Z90" s="143">
        <f t="shared" si="25"/>
        <v>0</v>
      </c>
      <c r="AA90" s="143">
        <f t="shared" si="26"/>
        <v>0</v>
      </c>
      <c r="AB90" s="143">
        <f t="shared" si="27"/>
        <v>0</v>
      </c>
      <c r="AC90" s="143">
        <f t="shared" si="28"/>
        <v>7210.829633694314</v>
      </c>
      <c r="AD90" s="143">
        <f t="shared" si="29"/>
        <v>7210.829633694314</v>
      </c>
      <c r="AE90" s="142"/>
    </row>
    <row r="91" spans="1:31" x14ac:dyDescent="0.3">
      <c r="A91" s="147" t="s">
        <v>3585</v>
      </c>
      <c r="B91" s="147">
        <v>0.45759019769591891</v>
      </c>
      <c r="C91" s="146">
        <f t="shared" si="15"/>
        <v>8.8869602978114209E-4</v>
      </c>
      <c r="D91" s="145">
        <f t="shared" si="16"/>
        <v>888696.02978114213</v>
      </c>
      <c r="E91" s="144">
        <v>0</v>
      </c>
      <c r="F91" s="144">
        <v>0</v>
      </c>
      <c r="G91" s="144">
        <v>0</v>
      </c>
      <c r="H91" s="144">
        <v>0</v>
      </c>
      <c r="I91" s="144">
        <v>0</v>
      </c>
      <c r="J91" s="144">
        <v>0</v>
      </c>
      <c r="K91" s="144">
        <v>0</v>
      </c>
      <c r="L91" s="144">
        <v>0</v>
      </c>
      <c r="M91" s="144">
        <v>0</v>
      </c>
      <c r="N91" s="144">
        <v>0</v>
      </c>
      <c r="O91" s="144">
        <v>0</v>
      </c>
      <c r="P91" s="144">
        <v>0</v>
      </c>
      <c r="Q91" s="144">
        <v>0</v>
      </c>
      <c r="R91" s="143">
        <f t="shared" si="17"/>
        <v>0</v>
      </c>
      <c r="S91" s="143">
        <f t="shared" si="18"/>
        <v>0</v>
      </c>
      <c r="T91" s="143">
        <f t="shared" si="19"/>
        <v>0</v>
      </c>
      <c r="U91" s="143">
        <f t="shared" si="20"/>
        <v>0</v>
      </c>
      <c r="V91" s="143">
        <f t="shared" si="21"/>
        <v>0</v>
      </c>
      <c r="W91" s="143">
        <f t="shared" si="22"/>
        <v>0</v>
      </c>
      <c r="X91" s="143">
        <f t="shared" si="23"/>
        <v>0</v>
      </c>
      <c r="Y91" s="143">
        <f t="shared" si="24"/>
        <v>0</v>
      </c>
      <c r="Z91" s="143">
        <f t="shared" si="25"/>
        <v>0</v>
      </c>
      <c r="AA91" s="143">
        <f t="shared" si="26"/>
        <v>0</v>
      </c>
      <c r="AB91" s="143">
        <f t="shared" si="27"/>
        <v>0</v>
      </c>
      <c r="AC91" s="143">
        <f t="shared" si="28"/>
        <v>0</v>
      </c>
      <c r="AD91" s="143">
        <f t="shared" si="29"/>
        <v>0</v>
      </c>
      <c r="AE91" s="142"/>
    </row>
    <row r="92" spans="1:31" x14ac:dyDescent="0.3">
      <c r="A92" s="147" t="s">
        <v>3584</v>
      </c>
      <c r="B92" s="147">
        <v>0.71990296731815762</v>
      </c>
      <c r="C92" s="146">
        <f t="shared" si="15"/>
        <v>1.3981394533902531E-3</v>
      </c>
      <c r="D92" s="145">
        <f t="shared" si="16"/>
        <v>1398139.4533902532</v>
      </c>
      <c r="E92" s="144">
        <v>0</v>
      </c>
      <c r="F92" s="144">
        <v>0</v>
      </c>
      <c r="G92" s="144">
        <v>0</v>
      </c>
      <c r="H92" s="144">
        <v>0</v>
      </c>
      <c r="I92" s="144">
        <v>0</v>
      </c>
      <c r="J92" s="144">
        <v>0</v>
      </c>
      <c r="K92" s="144">
        <v>0</v>
      </c>
      <c r="L92" s="144">
        <v>0</v>
      </c>
      <c r="M92" s="144">
        <v>0</v>
      </c>
      <c r="N92" s="144">
        <v>0</v>
      </c>
      <c r="O92" s="144">
        <v>0</v>
      </c>
      <c r="P92" s="144">
        <v>0</v>
      </c>
      <c r="Q92" s="144">
        <v>0</v>
      </c>
      <c r="R92" s="143">
        <f t="shared" si="17"/>
        <v>0</v>
      </c>
      <c r="S92" s="143">
        <f t="shared" si="18"/>
        <v>0</v>
      </c>
      <c r="T92" s="143">
        <f t="shared" si="19"/>
        <v>0</v>
      </c>
      <c r="U92" s="143">
        <f t="shared" si="20"/>
        <v>0</v>
      </c>
      <c r="V92" s="143">
        <f t="shared" si="21"/>
        <v>0</v>
      </c>
      <c r="W92" s="143">
        <f t="shared" si="22"/>
        <v>0</v>
      </c>
      <c r="X92" s="143">
        <f t="shared" si="23"/>
        <v>0</v>
      </c>
      <c r="Y92" s="143">
        <f t="shared" si="24"/>
        <v>0</v>
      </c>
      <c r="Z92" s="143">
        <f t="shared" si="25"/>
        <v>0</v>
      </c>
      <c r="AA92" s="143">
        <f t="shared" si="26"/>
        <v>0</v>
      </c>
      <c r="AB92" s="143">
        <f t="shared" si="27"/>
        <v>0</v>
      </c>
      <c r="AC92" s="143">
        <f t="shared" si="28"/>
        <v>0</v>
      </c>
      <c r="AD92" s="143">
        <f t="shared" si="29"/>
        <v>0</v>
      </c>
      <c r="AE92" s="142"/>
    </row>
    <row r="93" spans="1:31" x14ac:dyDescent="0.3">
      <c r="A93" s="147" t="s">
        <v>3583</v>
      </c>
      <c r="B93" s="147">
        <v>0.94641652309548585</v>
      </c>
      <c r="C93" s="146">
        <f t="shared" si="15"/>
        <v>1.8380564330907042E-3</v>
      </c>
      <c r="D93" s="145">
        <f t="shared" si="16"/>
        <v>1838056.4330907043</v>
      </c>
      <c r="E93" s="144">
        <v>0.56999999999999995</v>
      </c>
      <c r="F93" s="144">
        <v>0.51</v>
      </c>
      <c r="G93" s="144">
        <v>0</v>
      </c>
      <c r="H93" s="144">
        <v>0</v>
      </c>
      <c r="I93" s="144">
        <v>0</v>
      </c>
      <c r="J93" s="144">
        <v>0</v>
      </c>
      <c r="K93" s="144">
        <v>0</v>
      </c>
      <c r="L93" s="144">
        <v>0</v>
      </c>
      <c r="M93" s="144">
        <v>0</v>
      </c>
      <c r="N93" s="144">
        <v>0</v>
      </c>
      <c r="O93" s="144">
        <v>0</v>
      </c>
      <c r="P93" s="144">
        <v>0</v>
      </c>
      <c r="Q93" s="144">
        <v>0.56999999999999995</v>
      </c>
      <c r="R93" s="143">
        <f t="shared" si="17"/>
        <v>10476.921668617013</v>
      </c>
      <c r="S93" s="143">
        <f t="shared" si="18"/>
        <v>9374.0878087625915</v>
      </c>
      <c r="T93" s="143">
        <f t="shared" si="19"/>
        <v>0</v>
      </c>
      <c r="U93" s="143">
        <f t="shared" si="20"/>
        <v>0</v>
      </c>
      <c r="V93" s="143">
        <f t="shared" si="21"/>
        <v>0</v>
      </c>
      <c r="W93" s="143">
        <f t="shared" si="22"/>
        <v>0</v>
      </c>
      <c r="X93" s="143">
        <f t="shared" si="23"/>
        <v>0</v>
      </c>
      <c r="Y93" s="143">
        <f t="shared" si="24"/>
        <v>0</v>
      </c>
      <c r="Z93" s="143">
        <f t="shared" si="25"/>
        <v>0</v>
      </c>
      <c r="AA93" s="143">
        <f t="shared" si="26"/>
        <v>0</v>
      </c>
      <c r="AB93" s="143">
        <f t="shared" si="27"/>
        <v>0</v>
      </c>
      <c r="AC93" s="143">
        <f t="shared" si="28"/>
        <v>0</v>
      </c>
      <c r="AD93" s="143">
        <f t="shared" si="29"/>
        <v>10476.921668617013</v>
      </c>
      <c r="AE93" s="142"/>
    </row>
    <row r="94" spans="1:31" x14ac:dyDescent="0.3">
      <c r="A94" s="147" t="s">
        <v>3582</v>
      </c>
      <c r="B94" s="147">
        <v>3.4940790877648675E-2</v>
      </c>
      <c r="C94" s="146">
        <f t="shared" si="15"/>
        <v>6.7859281703875682E-5</v>
      </c>
      <c r="D94" s="145">
        <f t="shared" si="16"/>
        <v>67859.281703875677</v>
      </c>
      <c r="E94" s="144">
        <v>0</v>
      </c>
      <c r="F94" s="144">
        <v>0</v>
      </c>
      <c r="G94" s="144">
        <v>0</v>
      </c>
      <c r="H94" s="144">
        <v>0</v>
      </c>
      <c r="I94" s="144">
        <v>0</v>
      </c>
      <c r="J94" s="144">
        <v>0</v>
      </c>
      <c r="K94" s="144">
        <v>0</v>
      </c>
      <c r="L94" s="144">
        <v>0</v>
      </c>
      <c r="M94" s="144">
        <v>0</v>
      </c>
      <c r="N94" s="144">
        <v>0</v>
      </c>
      <c r="O94" s="144">
        <v>0</v>
      </c>
      <c r="P94" s="144">
        <v>0</v>
      </c>
      <c r="Q94" s="144">
        <v>0</v>
      </c>
      <c r="R94" s="143">
        <f t="shared" si="17"/>
        <v>0</v>
      </c>
      <c r="S94" s="143">
        <f t="shared" si="18"/>
        <v>0</v>
      </c>
      <c r="T94" s="143">
        <f t="shared" si="19"/>
        <v>0</v>
      </c>
      <c r="U94" s="143">
        <f t="shared" si="20"/>
        <v>0</v>
      </c>
      <c r="V94" s="143">
        <f t="shared" si="21"/>
        <v>0</v>
      </c>
      <c r="W94" s="143">
        <f t="shared" si="22"/>
        <v>0</v>
      </c>
      <c r="X94" s="143">
        <f t="shared" si="23"/>
        <v>0</v>
      </c>
      <c r="Y94" s="143">
        <f t="shared" si="24"/>
        <v>0</v>
      </c>
      <c r="Z94" s="143">
        <f t="shared" si="25"/>
        <v>0</v>
      </c>
      <c r="AA94" s="143">
        <f t="shared" si="26"/>
        <v>0</v>
      </c>
      <c r="AB94" s="143">
        <f t="shared" si="27"/>
        <v>0</v>
      </c>
      <c r="AC94" s="143">
        <f t="shared" si="28"/>
        <v>0</v>
      </c>
      <c r="AD94" s="143">
        <f t="shared" si="29"/>
        <v>0</v>
      </c>
      <c r="AE94" s="142"/>
    </row>
    <row r="95" spans="1:31" x14ac:dyDescent="0.3">
      <c r="A95" s="147" t="s">
        <v>3581</v>
      </c>
      <c r="B95" s="147">
        <v>0.48749838880396801</v>
      </c>
      <c r="C95" s="146">
        <f t="shared" si="15"/>
        <v>9.4678138831699417E-4</v>
      </c>
      <c r="D95" s="145">
        <f t="shared" si="16"/>
        <v>946781.38831699418</v>
      </c>
      <c r="E95" s="144">
        <v>6.96</v>
      </c>
      <c r="F95" s="144">
        <v>6.86</v>
      </c>
      <c r="G95" s="144">
        <v>0</v>
      </c>
      <c r="H95" s="144">
        <v>0</v>
      </c>
      <c r="I95" s="144">
        <v>0</v>
      </c>
      <c r="J95" s="144">
        <v>0</v>
      </c>
      <c r="K95" s="144">
        <v>0</v>
      </c>
      <c r="L95" s="144">
        <v>0</v>
      </c>
      <c r="M95" s="144">
        <v>0</v>
      </c>
      <c r="N95" s="144">
        <v>0</v>
      </c>
      <c r="O95" s="144">
        <v>0</v>
      </c>
      <c r="P95" s="144">
        <v>0</v>
      </c>
      <c r="Q95" s="144">
        <v>6.96</v>
      </c>
      <c r="R95" s="143">
        <f t="shared" si="17"/>
        <v>65895.984626862803</v>
      </c>
      <c r="S95" s="143">
        <f t="shared" si="18"/>
        <v>64949.203238545808</v>
      </c>
      <c r="T95" s="143">
        <f t="shared" si="19"/>
        <v>0</v>
      </c>
      <c r="U95" s="143">
        <f t="shared" si="20"/>
        <v>0</v>
      </c>
      <c r="V95" s="143">
        <f t="shared" si="21"/>
        <v>0</v>
      </c>
      <c r="W95" s="143">
        <f t="shared" si="22"/>
        <v>0</v>
      </c>
      <c r="X95" s="143">
        <f t="shared" si="23"/>
        <v>0</v>
      </c>
      <c r="Y95" s="143">
        <f t="shared" si="24"/>
        <v>0</v>
      </c>
      <c r="Z95" s="143">
        <f t="shared" si="25"/>
        <v>0</v>
      </c>
      <c r="AA95" s="143">
        <f t="shared" si="26"/>
        <v>0</v>
      </c>
      <c r="AB95" s="143">
        <f t="shared" si="27"/>
        <v>0</v>
      </c>
      <c r="AC95" s="143">
        <f t="shared" si="28"/>
        <v>0</v>
      </c>
      <c r="AD95" s="143">
        <f t="shared" si="29"/>
        <v>65895.984626862803</v>
      </c>
      <c r="AE95" s="142"/>
    </row>
    <row r="96" spans="1:31" x14ac:dyDescent="0.3">
      <c r="A96" s="147" t="s">
        <v>3580</v>
      </c>
      <c r="B96" s="147">
        <v>0.64385296598194564</v>
      </c>
      <c r="C96" s="146">
        <f t="shared" si="15"/>
        <v>1.2504410660719688E-3</v>
      </c>
      <c r="D96" s="145">
        <f t="shared" si="16"/>
        <v>1250441.0660719688</v>
      </c>
      <c r="E96" s="144">
        <v>0</v>
      </c>
      <c r="F96" s="144">
        <v>0</v>
      </c>
      <c r="G96" s="144">
        <v>0</v>
      </c>
      <c r="H96" s="144">
        <v>0</v>
      </c>
      <c r="I96" s="144">
        <v>0</v>
      </c>
      <c r="J96" s="144">
        <v>0</v>
      </c>
      <c r="K96" s="144">
        <v>0</v>
      </c>
      <c r="L96" s="144">
        <v>0</v>
      </c>
      <c r="M96" s="144">
        <v>0</v>
      </c>
      <c r="N96" s="144">
        <v>0</v>
      </c>
      <c r="O96" s="144">
        <v>0</v>
      </c>
      <c r="P96" s="144">
        <v>0</v>
      </c>
      <c r="Q96" s="144">
        <v>0</v>
      </c>
      <c r="R96" s="143">
        <f t="shared" si="17"/>
        <v>0</v>
      </c>
      <c r="S96" s="143">
        <f t="shared" si="18"/>
        <v>0</v>
      </c>
      <c r="T96" s="143">
        <f t="shared" si="19"/>
        <v>0</v>
      </c>
      <c r="U96" s="143">
        <f t="shared" si="20"/>
        <v>0</v>
      </c>
      <c r="V96" s="143">
        <f t="shared" si="21"/>
        <v>0</v>
      </c>
      <c r="W96" s="143">
        <f t="shared" si="22"/>
        <v>0</v>
      </c>
      <c r="X96" s="143">
        <f t="shared" si="23"/>
        <v>0</v>
      </c>
      <c r="Y96" s="143">
        <f t="shared" si="24"/>
        <v>0</v>
      </c>
      <c r="Z96" s="143">
        <f t="shared" si="25"/>
        <v>0</v>
      </c>
      <c r="AA96" s="143">
        <f t="shared" si="26"/>
        <v>0</v>
      </c>
      <c r="AB96" s="143">
        <f t="shared" si="27"/>
        <v>0</v>
      </c>
      <c r="AC96" s="143">
        <f t="shared" si="28"/>
        <v>0</v>
      </c>
      <c r="AD96" s="143">
        <f t="shared" si="29"/>
        <v>0</v>
      </c>
      <c r="AE96" s="142"/>
    </row>
    <row r="97" spans="1:31" x14ac:dyDescent="0.3">
      <c r="A97" s="147" t="s">
        <v>3579</v>
      </c>
      <c r="B97" s="147">
        <v>0.63672116454622696</v>
      </c>
      <c r="C97" s="146">
        <f t="shared" si="15"/>
        <v>1.2365902369829191E-3</v>
      </c>
      <c r="D97" s="145">
        <f t="shared" si="16"/>
        <v>1236590.236982919</v>
      </c>
      <c r="E97" s="144">
        <v>2.2400000000000002</v>
      </c>
      <c r="F97" s="144">
        <v>1.39</v>
      </c>
      <c r="G97" s="144">
        <v>0</v>
      </c>
      <c r="H97" s="144">
        <v>0</v>
      </c>
      <c r="I97" s="144">
        <v>0</v>
      </c>
      <c r="J97" s="144">
        <v>0</v>
      </c>
      <c r="K97" s="144">
        <v>0</v>
      </c>
      <c r="L97" s="144">
        <v>0</v>
      </c>
      <c r="M97" s="144">
        <v>0</v>
      </c>
      <c r="N97" s="144">
        <v>0</v>
      </c>
      <c r="O97" s="144">
        <v>0</v>
      </c>
      <c r="P97" s="144">
        <v>0</v>
      </c>
      <c r="Q97" s="144">
        <v>2.2400000000000002</v>
      </c>
      <c r="R97" s="143">
        <f t="shared" si="17"/>
        <v>27699.621308417391</v>
      </c>
      <c r="S97" s="143">
        <f t="shared" si="18"/>
        <v>17188.604294062574</v>
      </c>
      <c r="T97" s="143">
        <f t="shared" si="19"/>
        <v>0</v>
      </c>
      <c r="U97" s="143">
        <f t="shared" si="20"/>
        <v>0</v>
      </c>
      <c r="V97" s="143">
        <f t="shared" si="21"/>
        <v>0</v>
      </c>
      <c r="W97" s="143">
        <f t="shared" si="22"/>
        <v>0</v>
      </c>
      <c r="X97" s="143">
        <f t="shared" si="23"/>
        <v>0</v>
      </c>
      <c r="Y97" s="143">
        <f t="shared" si="24"/>
        <v>0</v>
      </c>
      <c r="Z97" s="143">
        <f t="shared" si="25"/>
        <v>0</v>
      </c>
      <c r="AA97" s="143">
        <f t="shared" si="26"/>
        <v>0</v>
      </c>
      <c r="AB97" s="143">
        <f t="shared" si="27"/>
        <v>0</v>
      </c>
      <c r="AC97" s="143">
        <f t="shared" si="28"/>
        <v>0</v>
      </c>
      <c r="AD97" s="143">
        <f t="shared" si="29"/>
        <v>27699.621308417391</v>
      </c>
      <c r="AE97" s="142"/>
    </row>
    <row r="98" spans="1:31" x14ac:dyDescent="0.3">
      <c r="A98" s="147" t="s">
        <v>3578</v>
      </c>
      <c r="B98" s="147">
        <v>0.25407250428951367</v>
      </c>
      <c r="C98" s="146">
        <f t="shared" si="15"/>
        <v>4.9343982230294343E-4</v>
      </c>
      <c r="D98" s="145">
        <f t="shared" si="16"/>
        <v>493439.82230294344</v>
      </c>
      <c r="E98" s="144">
        <v>0</v>
      </c>
      <c r="F98" s="144">
        <v>0</v>
      </c>
      <c r="G98" s="144">
        <v>1.62</v>
      </c>
      <c r="H98" s="144">
        <v>0</v>
      </c>
      <c r="I98" s="144">
        <v>0</v>
      </c>
      <c r="J98" s="144">
        <v>0</v>
      </c>
      <c r="K98" s="144">
        <v>0</v>
      </c>
      <c r="L98" s="144">
        <v>0</v>
      </c>
      <c r="M98" s="144">
        <v>0</v>
      </c>
      <c r="N98" s="144">
        <v>0</v>
      </c>
      <c r="O98" s="144">
        <v>0</v>
      </c>
      <c r="P98" s="144">
        <v>1.62</v>
      </c>
      <c r="Q98" s="144">
        <v>1.62</v>
      </c>
      <c r="R98" s="143">
        <f t="shared" si="17"/>
        <v>0</v>
      </c>
      <c r="S98" s="143">
        <f t="shared" si="18"/>
        <v>0</v>
      </c>
      <c r="T98" s="143">
        <f t="shared" si="19"/>
        <v>7993.7251213076843</v>
      </c>
      <c r="U98" s="143">
        <f t="shared" si="20"/>
        <v>0</v>
      </c>
      <c r="V98" s="143">
        <f t="shared" si="21"/>
        <v>0</v>
      </c>
      <c r="W98" s="143">
        <f t="shared" si="22"/>
        <v>0</v>
      </c>
      <c r="X98" s="143">
        <f t="shared" si="23"/>
        <v>0</v>
      </c>
      <c r="Y98" s="143">
        <f t="shared" si="24"/>
        <v>0</v>
      </c>
      <c r="Z98" s="143">
        <f t="shared" si="25"/>
        <v>0</v>
      </c>
      <c r="AA98" s="143">
        <f t="shared" si="26"/>
        <v>0</v>
      </c>
      <c r="AB98" s="143">
        <f t="shared" si="27"/>
        <v>0</v>
      </c>
      <c r="AC98" s="143">
        <f t="shared" si="28"/>
        <v>7993.7251213076843</v>
      </c>
      <c r="AD98" s="143">
        <f t="shared" si="29"/>
        <v>7993.7251213076843</v>
      </c>
      <c r="AE98" s="142"/>
    </row>
    <row r="99" spans="1:31" x14ac:dyDescent="0.3">
      <c r="A99" s="147" t="s">
        <v>3577</v>
      </c>
      <c r="B99" s="147">
        <v>0.9846236249674587</v>
      </c>
      <c r="C99" s="146">
        <f t="shared" si="15"/>
        <v>1.9122592895199617E-3</v>
      </c>
      <c r="D99" s="145">
        <f t="shared" si="16"/>
        <v>1912259.2895199617</v>
      </c>
      <c r="E99" s="144">
        <v>3.26</v>
      </c>
      <c r="F99" s="144">
        <v>0.26</v>
      </c>
      <c r="G99" s="144">
        <v>0</v>
      </c>
      <c r="H99" s="144">
        <v>0</v>
      </c>
      <c r="I99" s="144">
        <v>0</v>
      </c>
      <c r="J99" s="144">
        <v>0.11</v>
      </c>
      <c r="K99" s="144">
        <v>0</v>
      </c>
      <c r="L99" s="144">
        <v>0</v>
      </c>
      <c r="M99" s="144">
        <v>0</v>
      </c>
      <c r="N99" s="144">
        <v>0</v>
      </c>
      <c r="O99" s="144">
        <v>0</v>
      </c>
      <c r="P99" s="144">
        <v>0</v>
      </c>
      <c r="Q99" s="144">
        <v>3.26</v>
      </c>
      <c r="R99" s="143">
        <f t="shared" si="17"/>
        <v>62339.652838350747</v>
      </c>
      <c r="S99" s="143">
        <f t="shared" si="18"/>
        <v>4971.8741527519005</v>
      </c>
      <c r="T99" s="143">
        <f t="shared" si="19"/>
        <v>0</v>
      </c>
      <c r="U99" s="143">
        <f t="shared" si="20"/>
        <v>0</v>
      </c>
      <c r="V99" s="143">
        <f t="shared" si="21"/>
        <v>0</v>
      </c>
      <c r="W99" s="143">
        <f t="shared" si="22"/>
        <v>2103.485218471958</v>
      </c>
      <c r="X99" s="143">
        <f t="shared" si="23"/>
        <v>0</v>
      </c>
      <c r="Y99" s="143">
        <f t="shared" si="24"/>
        <v>0</v>
      </c>
      <c r="Z99" s="143">
        <f t="shared" si="25"/>
        <v>0</v>
      </c>
      <c r="AA99" s="143">
        <f t="shared" si="26"/>
        <v>0</v>
      </c>
      <c r="AB99" s="143">
        <f t="shared" si="27"/>
        <v>0</v>
      </c>
      <c r="AC99" s="143">
        <f t="shared" si="28"/>
        <v>0</v>
      </c>
      <c r="AD99" s="143">
        <f t="shared" si="29"/>
        <v>62339.652838350747</v>
      </c>
      <c r="AE99" s="142"/>
    </row>
    <row r="100" spans="1:31" x14ac:dyDescent="0.3">
      <c r="A100" s="147" t="s">
        <v>3576</v>
      </c>
      <c r="B100" s="147">
        <v>0.2020978288338513</v>
      </c>
      <c r="C100" s="146">
        <f t="shared" si="15"/>
        <v>3.9249865713116499E-4</v>
      </c>
      <c r="D100" s="145">
        <f t="shared" si="16"/>
        <v>392498.65713116497</v>
      </c>
      <c r="E100" s="144">
        <v>0</v>
      </c>
      <c r="F100" s="144">
        <v>0</v>
      </c>
      <c r="G100" s="144">
        <v>0</v>
      </c>
      <c r="H100" s="144">
        <v>0</v>
      </c>
      <c r="I100" s="144">
        <v>0</v>
      </c>
      <c r="J100" s="144">
        <v>0</v>
      </c>
      <c r="K100" s="144">
        <v>0</v>
      </c>
      <c r="L100" s="144">
        <v>0</v>
      </c>
      <c r="M100" s="144">
        <v>0</v>
      </c>
      <c r="N100" s="144">
        <v>0</v>
      </c>
      <c r="O100" s="144">
        <v>0</v>
      </c>
      <c r="P100" s="144">
        <v>0</v>
      </c>
      <c r="Q100" s="144">
        <v>0</v>
      </c>
      <c r="R100" s="143">
        <f t="shared" si="17"/>
        <v>0</v>
      </c>
      <c r="S100" s="143">
        <f t="shared" si="18"/>
        <v>0</v>
      </c>
      <c r="T100" s="143">
        <f t="shared" si="19"/>
        <v>0</v>
      </c>
      <c r="U100" s="143">
        <f t="shared" si="20"/>
        <v>0</v>
      </c>
      <c r="V100" s="143">
        <f t="shared" si="21"/>
        <v>0</v>
      </c>
      <c r="W100" s="143">
        <f t="shared" si="22"/>
        <v>0</v>
      </c>
      <c r="X100" s="143">
        <f t="shared" si="23"/>
        <v>0</v>
      </c>
      <c r="Y100" s="143">
        <f t="shared" si="24"/>
        <v>0</v>
      </c>
      <c r="Z100" s="143">
        <f t="shared" si="25"/>
        <v>0</v>
      </c>
      <c r="AA100" s="143">
        <f t="shared" si="26"/>
        <v>0</v>
      </c>
      <c r="AB100" s="143">
        <f t="shared" si="27"/>
        <v>0</v>
      </c>
      <c r="AC100" s="143">
        <f t="shared" si="28"/>
        <v>0</v>
      </c>
      <c r="AD100" s="143">
        <f t="shared" si="29"/>
        <v>0</v>
      </c>
      <c r="AE100" s="142"/>
    </row>
    <row r="101" spans="1:31" x14ac:dyDescent="0.3">
      <c r="A101" s="147" t="s">
        <v>3575</v>
      </c>
      <c r="B101" s="147">
        <v>0.43777292146284497</v>
      </c>
      <c r="C101" s="146">
        <f t="shared" si="15"/>
        <v>8.5020845990292464E-4</v>
      </c>
      <c r="D101" s="145">
        <f t="shared" si="16"/>
        <v>850208.4599029246</v>
      </c>
      <c r="E101" s="144">
        <v>0</v>
      </c>
      <c r="F101" s="144">
        <v>0</v>
      </c>
      <c r="G101" s="144">
        <v>0</v>
      </c>
      <c r="H101" s="144">
        <v>0</v>
      </c>
      <c r="I101" s="144">
        <v>0</v>
      </c>
      <c r="J101" s="144">
        <v>0</v>
      </c>
      <c r="K101" s="144">
        <v>0</v>
      </c>
      <c r="L101" s="144">
        <v>0</v>
      </c>
      <c r="M101" s="144">
        <v>0</v>
      </c>
      <c r="N101" s="144">
        <v>0</v>
      </c>
      <c r="O101" s="144">
        <v>0</v>
      </c>
      <c r="P101" s="144">
        <v>0</v>
      </c>
      <c r="Q101" s="144">
        <v>0</v>
      </c>
      <c r="R101" s="143">
        <f t="shared" si="17"/>
        <v>0</v>
      </c>
      <c r="S101" s="143">
        <f t="shared" si="18"/>
        <v>0</v>
      </c>
      <c r="T101" s="143">
        <f t="shared" si="19"/>
        <v>0</v>
      </c>
      <c r="U101" s="143">
        <f t="shared" si="20"/>
        <v>0</v>
      </c>
      <c r="V101" s="143">
        <f t="shared" si="21"/>
        <v>0</v>
      </c>
      <c r="W101" s="143">
        <f t="shared" si="22"/>
        <v>0</v>
      </c>
      <c r="X101" s="143">
        <f t="shared" si="23"/>
        <v>0</v>
      </c>
      <c r="Y101" s="143">
        <f t="shared" si="24"/>
        <v>0</v>
      </c>
      <c r="Z101" s="143">
        <f t="shared" si="25"/>
        <v>0</v>
      </c>
      <c r="AA101" s="143">
        <f t="shared" si="26"/>
        <v>0</v>
      </c>
      <c r="AB101" s="143">
        <f t="shared" si="27"/>
        <v>0</v>
      </c>
      <c r="AC101" s="143">
        <f t="shared" si="28"/>
        <v>0</v>
      </c>
      <c r="AD101" s="143">
        <f t="shared" si="29"/>
        <v>0</v>
      </c>
      <c r="AE101" s="142"/>
    </row>
    <row r="102" spans="1:31" x14ac:dyDescent="0.3">
      <c r="A102" s="147" t="s">
        <v>3574</v>
      </c>
      <c r="B102" s="147">
        <v>0.73234770016987716</v>
      </c>
      <c r="C102" s="146">
        <f t="shared" si="15"/>
        <v>1.4223086439295127E-3</v>
      </c>
      <c r="D102" s="145">
        <f t="shared" si="16"/>
        <v>1422308.6439295127</v>
      </c>
      <c r="E102" s="144">
        <v>0</v>
      </c>
      <c r="F102" s="144">
        <v>0</v>
      </c>
      <c r="G102" s="144">
        <v>1.38</v>
      </c>
      <c r="H102" s="144">
        <v>0</v>
      </c>
      <c r="I102" s="144">
        <v>0</v>
      </c>
      <c r="J102" s="144">
        <v>0</v>
      </c>
      <c r="K102" s="144">
        <v>0</v>
      </c>
      <c r="L102" s="144">
        <v>0</v>
      </c>
      <c r="M102" s="144">
        <v>0</v>
      </c>
      <c r="N102" s="144">
        <v>0</v>
      </c>
      <c r="O102" s="144">
        <v>0</v>
      </c>
      <c r="P102" s="144">
        <v>0</v>
      </c>
      <c r="Q102" s="144">
        <v>1.38</v>
      </c>
      <c r="R102" s="143">
        <f t="shared" si="17"/>
        <v>0</v>
      </c>
      <c r="S102" s="143">
        <f t="shared" si="18"/>
        <v>0</v>
      </c>
      <c r="T102" s="143">
        <f t="shared" si="19"/>
        <v>19627.859286227274</v>
      </c>
      <c r="U102" s="143">
        <f t="shared" si="20"/>
        <v>0</v>
      </c>
      <c r="V102" s="143">
        <f t="shared" si="21"/>
        <v>0</v>
      </c>
      <c r="W102" s="143">
        <f t="shared" si="22"/>
        <v>0</v>
      </c>
      <c r="X102" s="143">
        <f t="shared" si="23"/>
        <v>0</v>
      </c>
      <c r="Y102" s="143">
        <f t="shared" si="24"/>
        <v>0</v>
      </c>
      <c r="Z102" s="143">
        <f t="shared" si="25"/>
        <v>0</v>
      </c>
      <c r="AA102" s="143">
        <f t="shared" si="26"/>
        <v>0</v>
      </c>
      <c r="AB102" s="143">
        <f t="shared" si="27"/>
        <v>0</v>
      </c>
      <c r="AC102" s="143">
        <f t="shared" si="28"/>
        <v>0</v>
      </c>
      <c r="AD102" s="143">
        <f t="shared" si="29"/>
        <v>19627.859286227274</v>
      </c>
      <c r="AE102" s="142"/>
    </row>
    <row r="103" spans="1:31" x14ac:dyDescent="0.3">
      <c r="A103" s="147" t="s">
        <v>3573</v>
      </c>
      <c r="B103" s="147">
        <v>0.85975614769144448</v>
      </c>
      <c r="C103" s="146">
        <f t="shared" si="15"/>
        <v>1.6697514039430009E-3</v>
      </c>
      <c r="D103" s="145">
        <f t="shared" si="16"/>
        <v>1669751.4039430008</v>
      </c>
      <c r="E103" s="144">
        <v>1.1000000000000001</v>
      </c>
      <c r="F103" s="144">
        <v>0</v>
      </c>
      <c r="G103" s="144">
        <v>0</v>
      </c>
      <c r="H103" s="144">
        <v>0</v>
      </c>
      <c r="I103" s="144">
        <v>0</v>
      </c>
      <c r="J103" s="144">
        <v>0</v>
      </c>
      <c r="K103" s="144">
        <v>0</v>
      </c>
      <c r="L103" s="144">
        <v>0</v>
      </c>
      <c r="M103" s="144">
        <v>0</v>
      </c>
      <c r="N103" s="144">
        <v>0</v>
      </c>
      <c r="O103" s="144">
        <v>0</v>
      </c>
      <c r="P103" s="144">
        <v>0</v>
      </c>
      <c r="Q103" s="144">
        <v>1.1000000000000001</v>
      </c>
      <c r="R103" s="143">
        <f t="shared" si="17"/>
        <v>18367.265443373009</v>
      </c>
      <c r="S103" s="143">
        <f t="shared" si="18"/>
        <v>0</v>
      </c>
      <c r="T103" s="143">
        <f t="shared" si="19"/>
        <v>0</v>
      </c>
      <c r="U103" s="143">
        <f t="shared" si="20"/>
        <v>0</v>
      </c>
      <c r="V103" s="143">
        <f t="shared" si="21"/>
        <v>0</v>
      </c>
      <c r="W103" s="143">
        <f t="shared" si="22"/>
        <v>0</v>
      </c>
      <c r="X103" s="143">
        <f t="shared" si="23"/>
        <v>0</v>
      </c>
      <c r="Y103" s="143">
        <f t="shared" si="24"/>
        <v>0</v>
      </c>
      <c r="Z103" s="143">
        <f t="shared" si="25"/>
        <v>0</v>
      </c>
      <c r="AA103" s="143">
        <f t="shared" si="26"/>
        <v>0</v>
      </c>
      <c r="AB103" s="143">
        <f t="shared" si="27"/>
        <v>0</v>
      </c>
      <c r="AC103" s="143">
        <f t="shared" si="28"/>
        <v>0</v>
      </c>
      <c r="AD103" s="143">
        <f t="shared" si="29"/>
        <v>18367.265443373009</v>
      </c>
      <c r="AE103" s="142"/>
    </row>
    <row r="104" spans="1:31" x14ac:dyDescent="0.3">
      <c r="A104" s="147" t="s">
        <v>3572</v>
      </c>
      <c r="B104" s="147">
        <v>0.37118098556325752</v>
      </c>
      <c r="C104" s="146">
        <f t="shared" si="15"/>
        <v>7.2087879037025177E-4</v>
      </c>
      <c r="D104" s="145">
        <f t="shared" si="16"/>
        <v>720878.79037025175</v>
      </c>
      <c r="E104" s="144">
        <v>0</v>
      </c>
      <c r="F104" s="144">
        <v>0</v>
      </c>
      <c r="G104" s="144">
        <v>0</v>
      </c>
      <c r="H104" s="144">
        <v>0</v>
      </c>
      <c r="I104" s="144">
        <v>0</v>
      </c>
      <c r="J104" s="144">
        <v>0</v>
      </c>
      <c r="K104" s="144">
        <v>0</v>
      </c>
      <c r="L104" s="144">
        <v>0</v>
      </c>
      <c r="M104" s="144">
        <v>0</v>
      </c>
      <c r="N104" s="144">
        <v>0</v>
      </c>
      <c r="O104" s="144">
        <v>0</v>
      </c>
      <c r="P104" s="144">
        <v>0</v>
      </c>
      <c r="Q104" s="144">
        <v>0</v>
      </c>
      <c r="R104" s="143">
        <f t="shared" si="17"/>
        <v>0</v>
      </c>
      <c r="S104" s="143">
        <f t="shared" si="18"/>
        <v>0</v>
      </c>
      <c r="T104" s="143">
        <f t="shared" si="19"/>
        <v>0</v>
      </c>
      <c r="U104" s="143">
        <f t="shared" si="20"/>
        <v>0</v>
      </c>
      <c r="V104" s="143">
        <f t="shared" si="21"/>
        <v>0</v>
      </c>
      <c r="W104" s="143">
        <f t="shared" si="22"/>
        <v>0</v>
      </c>
      <c r="X104" s="143">
        <f t="shared" si="23"/>
        <v>0</v>
      </c>
      <c r="Y104" s="143">
        <f t="shared" si="24"/>
        <v>0</v>
      </c>
      <c r="Z104" s="143">
        <f t="shared" si="25"/>
        <v>0</v>
      </c>
      <c r="AA104" s="143">
        <f t="shared" si="26"/>
        <v>0</v>
      </c>
      <c r="AB104" s="143">
        <f t="shared" si="27"/>
        <v>0</v>
      </c>
      <c r="AC104" s="143">
        <f t="shared" si="28"/>
        <v>0</v>
      </c>
      <c r="AD104" s="143">
        <f t="shared" si="29"/>
        <v>0</v>
      </c>
      <c r="AE104" s="142"/>
    </row>
    <row r="105" spans="1:31" x14ac:dyDescent="0.3">
      <c r="A105" s="147" t="s">
        <v>3571</v>
      </c>
      <c r="B105" s="147">
        <v>0.99458592860458939</v>
      </c>
      <c r="C105" s="146">
        <f t="shared" si="15"/>
        <v>1.9316072994519308E-3</v>
      </c>
      <c r="D105" s="145">
        <f t="shared" si="16"/>
        <v>1931607.2994519309</v>
      </c>
      <c r="E105" s="144">
        <v>0</v>
      </c>
      <c r="F105" s="144">
        <v>0</v>
      </c>
      <c r="G105" s="144">
        <v>0</v>
      </c>
      <c r="H105" s="144">
        <v>0</v>
      </c>
      <c r="I105" s="144">
        <v>0</v>
      </c>
      <c r="J105" s="144">
        <v>0</v>
      </c>
      <c r="K105" s="144">
        <v>0</v>
      </c>
      <c r="L105" s="144">
        <v>0</v>
      </c>
      <c r="M105" s="144">
        <v>0</v>
      </c>
      <c r="N105" s="144">
        <v>0</v>
      </c>
      <c r="O105" s="144">
        <v>0</v>
      </c>
      <c r="P105" s="144">
        <v>0</v>
      </c>
      <c r="Q105" s="144">
        <v>0</v>
      </c>
      <c r="R105" s="143">
        <f t="shared" si="17"/>
        <v>0</v>
      </c>
      <c r="S105" s="143">
        <f t="shared" si="18"/>
        <v>0</v>
      </c>
      <c r="T105" s="143">
        <f t="shared" si="19"/>
        <v>0</v>
      </c>
      <c r="U105" s="143">
        <f t="shared" si="20"/>
        <v>0</v>
      </c>
      <c r="V105" s="143">
        <f t="shared" si="21"/>
        <v>0</v>
      </c>
      <c r="W105" s="143">
        <f t="shared" si="22"/>
        <v>0</v>
      </c>
      <c r="X105" s="143">
        <f t="shared" si="23"/>
        <v>0</v>
      </c>
      <c r="Y105" s="143">
        <f t="shared" si="24"/>
        <v>0</v>
      </c>
      <c r="Z105" s="143">
        <f t="shared" si="25"/>
        <v>0</v>
      </c>
      <c r="AA105" s="143">
        <f t="shared" si="26"/>
        <v>0</v>
      </c>
      <c r="AB105" s="143">
        <f t="shared" si="27"/>
        <v>0</v>
      </c>
      <c r="AC105" s="143">
        <f t="shared" si="28"/>
        <v>0</v>
      </c>
      <c r="AD105" s="143">
        <f t="shared" si="29"/>
        <v>0</v>
      </c>
      <c r="AE105" s="142"/>
    </row>
    <row r="106" spans="1:31" x14ac:dyDescent="0.3">
      <c r="A106" s="147" t="s">
        <v>3570</v>
      </c>
      <c r="B106" s="147">
        <v>8.5669425923201148E-2</v>
      </c>
      <c r="C106" s="146">
        <f t="shared" si="15"/>
        <v>1.6638048427377301E-4</v>
      </c>
      <c r="D106" s="145">
        <f t="shared" si="16"/>
        <v>166380.48427377301</v>
      </c>
      <c r="E106" s="144">
        <v>0</v>
      </c>
      <c r="F106" s="144">
        <v>0</v>
      </c>
      <c r="G106" s="144">
        <v>0</v>
      </c>
      <c r="H106" s="144">
        <v>0</v>
      </c>
      <c r="I106" s="144">
        <v>0</v>
      </c>
      <c r="J106" s="144">
        <v>0</v>
      </c>
      <c r="K106" s="144">
        <v>0</v>
      </c>
      <c r="L106" s="144">
        <v>0</v>
      </c>
      <c r="M106" s="144">
        <v>0</v>
      </c>
      <c r="N106" s="144">
        <v>0</v>
      </c>
      <c r="O106" s="144">
        <v>0</v>
      </c>
      <c r="P106" s="144">
        <v>0</v>
      </c>
      <c r="Q106" s="144">
        <v>0</v>
      </c>
      <c r="R106" s="143">
        <f t="shared" si="17"/>
        <v>0</v>
      </c>
      <c r="S106" s="143">
        <f t="shared" si="18"/>
        <v>0</v>
      </c>
      <c r="T106" s="143">
        <f t="shared" si="19"/>
        <v>0</v>
      </c>
      <c r="U106" s="143">
        <f t="shared" si="20"/>
        <v>0</v>
      </c>
      <c r="V106" s="143">
        <f t="shared" si="21"/>
        <v>0</v>
      </c>
      <c r="W106" s="143">
        <f t="shared" si="22"/>
        <v>0</v>
      </c>
      <c r="X106" s="143">
        <f t="shared" si="23"/>
        <v>0</v>
      </c>
      <c r="Y106" s="143">
        <f t="shared" si="24"/>
        <v>0</v>
      </c>
      <c r="Z106" s="143">
        <f t="shared" si="25"/>
        <v>0</v>
      </c>
      <c r="AA106" s="143">
        <f t="shared" si="26"/>
        <v>0</v>
      </c>
      <c r="AB106" s="143">
        <f t="shared" si="27"/>
        <v>0</v>
      </c>
      <c r="AC106" s="143">
        <f t="shared" si="28"/>
        <v>0</v>
      </c>
      <c r="AD106" s="143">
        <f t="shared" si="29"/>
        <v>0</v>
      </c>
      <c r="AE106" s="142"/>
    </row>
    <row r="107" spans="1:31" x14ac:dyDescent="0.3">
      <c r="A107" s="147" t="s">
        <v>3569</v>
      </c>
      <c r="B107" s="147">
        <v>1.3588129107992786E-2</v>
      </c>
      <c r="C107" s="146">
        <f t="shared" si="15"/>
        <v>2.6389805662863874E-5</v>
      </c>
      <c r="D107" s="145">
        <f t="shared" si="16"/>
        <v>26389.805662863873</v>
      </c>
      <c r="E107" s="144">
        <v>0</v>
      </c>
      <c r="F107" s="144">
        <v>0</v>
      </c>
      <c r="G107" s="144">
        <v>0</v>
      </c>
      <c r="H107" s="144">
        <v>0.11</v>
      </c>
      <c r="I107" s="144">
        <v>1.19</v>
      </c>
      <c r="J107" s="144">
        <v>0</v>
      </c>
      <c r="K107" s="144">
        <v>0</v>
      </c>
      <c r="L107" s="144">
        <v>1.3</v>
      </c>
      <c r="M107" s="144">
        <v>0</v>
      </c>
      <c r="N107" s="144">
        <v>0</v>
      </c>
      <c r="O107" s="144">
        <v>0</v>
      </c>
      <c r="P107" s="144">
        <v>0</v>
      </c>
      <c r="Q107" s="144">
        <v>0</v>
      </c>
      <c r="R107" s="143">
        <f t="shared" si="17"/>
        <v>0</v>
      </c>
      <c r="S107" s="143">
        <f t="shared" si="18"/>
        <v>0</v>
      </c>
      <c r="T107" s="143">
        <f t="shared" si="19"/>
        <v>0</v>
      </c>
      <c r="U107" s="143">
        <f t="shared" si="20"/>
        <v>29.02878622915026</v>
      </c>
      <c r="V107" s="143">
        <f t="shared" si="21"/>
        <v>314.03868738808006</v>
      </c>
      <c r="W107" s="143">
        <f t="shared" si="22"/>
        <v>0</v>
      </c>
      <c r="X107" s="143">
        <f t="shared" si="23"/>
        <v>0</v>
      </c>
      <c r="Y107" s="143">
        <f t="shared" si="24"/>
        <v>343.06747361723035</v>
      </c>
      <c r="Z107" s="143">
        <f t="shared" si="25"/>
        <v>0</v>
      </c>
      <c r="AA107" s="143">
        <f t="shared" si="26"/>
        <v>0</v>
      </c>
      <c r="AB107" s="143">
        <f t="shared" si="27"/>
        <v>0</v>
      </c>
      <c r="AC107" s="143">
        <f t="shared" si="28"/>
        <v>0</v>
      </c>
      <c r="AD107" s="143">
        <f t="shared" si="29"/>
        <v>0</v>
      </c>
      <c r="AE107" s="142"/>
    </row>
    <row r="108" spans="1:31" x14ac:dyDescent="0.3">
      <c r="A108" s="147" t="s">
        <v>3568</v>
      </c>
      <c r="B108" s="147">
        <v>7.0091915885616585E-2</v>
      </c>
      <c r="C108" s="146">
        <f t="shared" si="15"/>
        <v>1.361270579679132E-4</v>
      </c>
      <c r="D108" s="145">
        <f t="shared" si="16"/>
        <v>136127.05796791319</v>
      </c>
      <c r="E108" s="144">
        <v>0</v>
      </c>
      <c r="F108" s="144">
        <v>0</v>
      </c>
      <c r="G108" s="144">
        <v>0</v>
      </c>
      <c r="H108" s="144">
        <v>0</v>
      </c>
      <c r="I108" s="144">
        <v>0</v>
      </c>
      <c r="J108" s="144">
        <v>0</v>
      </c>
      <c r="K108" s="144">
        <v>0</v>
      </c>
      <c r="L108" s="144">
        <v>0</v>
      </c>
      <c r="M108" s="144">
        <v>0</v>
      </c>
      <c r="N108" s="144">
        <v>0</v>
      </c>
      <c r="O108" s="144">
        <v>0</v>
      </c>
      <c r="P108" s="144">
        <v>0</v>
      </c>
      <c r="Q108" s="144">
        <v>0</v>
      </c>
      <c r="R108" s="143">
        <f t="shared" si="17"/>
        <v>0</v>
      </c>
      <c r="S108" s="143">
        <f t="shared" si="18"/>
        <v>0</v>
      </c>
      <c r="T108" s="143">
        <f t="shared" si="19"/>
        <v>0</v>
      </c>
      <c r="U108" s="143">
        <f t="shared" si="20"/>
        <v>0</v>
      </c>
      <c r="V108" s="143">
        <f t="shared" si="21"/>
        <v>0</v>
      </c>
      <c r="W108" s="143">
        <f t="shared" si="22"/>
        <v>0</v>
      </c>
      <c r="X108" s="143">
        <f t="shared" si="23"/>
        <v>0</v>
      </c>
      <c r="Y108" s="143">
        <f t="shared" si="24"/>
        <v>0</v>
      </c>
      <c r="Z108" s="143">
        <f t="shared" si="25"/>
        <v>0</v>
      </c>
      <c r="AA108" s="143">
        <f t="shared" si="26"/>
        <v>0</v>
      </c>
      <c r="AB108" s="143">
        <f t="shared" si="27"/>
        <v>0</v>
      </c>
      <c r="AC108" s="143">
        <f t="shared" si="28"/>
        <v>0</v>
      </c>
      <c r="AD108" s="143">
        <f t="shared" si="29"/>
        <v>0</v>
      </c>
      <c r="AE108" s="142"/>
    </row>
    <row r="109" spans="1:31" x14ac:dyDescent="0.3">
      <c r="A109" s="147" t="s">
        <v>3567</v>
      </c>
      <c r="B109" s="147">
        <v>0.71350793225318554</v>
      </c>
      <c r="C109" s="146">
        <f t="shared" si="15"/>
        <v>1.3857195145428557E-3</v>
      </c>
      <c r="D109" s="145">
        <f t="shared" si="16"/>
        <v>1385719.5145428558</v>
      </c>
      <c r="E109" s="144">
        <v>1.19</v>
      </c>
      <c r="F109" s="144">
        <v>0</v>
      </c>
      <c r="G109" s="144">
        <v>8.92</v>
      </c>
      <c r="H109" s="144">
        <v>0</v>
      </c>
      <c r="I109" s="144">
        <v>0</v>
      </c>
      <c r="J109" s="144">
        <v>0</v>
      </c>
      <c r="K109" s="144">
        <v>0</v>
      </c>
      <c r="L109" s="144">
        <v>0</v>
      </c>
      <c r="M109" s="144">
        <v>7.13</v>
      </c>
      <c r="N109" s="144">
        <v>0</v>
      </c>
      <c r="O109" s="144">
        <v>0</v>
      </c>
      <c r="P109" s="144">
        <v>0</v>
      </c>
      <c r="Q109" s="144">
        <v>10.11</v>
      </c>
      <c r="R109" s="143">
        <f t="shared" si="17"/>
        <v>16490.062223059984</v>
      </c>
      <c r="S109" s="143">
        <f t="shared" si="18"/>
        <v>0</v>
      </c>
      <c r="T109" s="143">
        <f t="shared" si="19"/>
        <v>123606.18069722275</v>
      </c>
      <c r="U109" s="143">
        <f t="shared" si="20"/>
        <v>0</v>
      </c>
      <c r="V109" s="143">
        <f t="shared" si="21"/>
        <v>0</v>
      </c>
      <c r="W109" s="143">
        <f t="shared" si="22"/>
        <v>0</v>
      </c>
      <c r="X109" s="143">
        <f t="shared" si="23"/>
        <v>0</v>
      </c>
      <c r="Y109" s="143">
        <f t="shared" si="24"/>
        <v>0</v>
      </c>
      <c r="Z109" s="143">
        <f t="shared" si="25"/>
        <v>98801.801386905616</v>
      </c>
      <c r="AA109" s="143">
        <f t="shared" si="26"/>
        <v>0</v>
      </c>
      <c r="AB109" s="143">
        <f t="shared" si="27"/>
        <v>0</v>
      </c>
      <c r="AC109" s="143">
        <f t="shared" si="28"/>
        <v>0</v>
      </c>
      <c r="AD109" s="143">
        <f t="shared" si="29"/>
        <v>140096.2429202827</v>
      </c>
      <c r="AE109" s="142"/>
    </row>
    <row r="110" spans="1:31" x14ac:dyDescent="0.3">
      <c r="A110" s="147" t="s">
        <v>3566</v>
      </c>
      <c r="B110" s="147">
        <v>0.26945512074278899</v>
      </c>
      <c r="C110" s="146">
        <f t="shared" si="15"/>
        <v>5.2331474147408416E-4</v>
      </c>
      <c r="D110" s="145">
        <f t="shared" si="16"/>
        <v>523314.74147408415</v>
      </c>
      <c r="E110" s="144">
        <v>0</v>
      </c>
      <c r="F110" s="144">
        <v>0</v>
      </c>
      <c r="G110" s="144">
        <v>0</v>
      </c>
      <c r="H110" s="144">
        <v>0</v>
      </c>
      <c r="I110" s="144">
        <v>0</v>
      </c>
      <c r="J110" s="144">
        <v>0</v>
      </c>
      <c r="K110" s="144">
        <v>0</v>
      </c>
      <c r="L110" s="144">
        <v>0</v>
      </c>
      <c r="M110" s="144">
        <v>0</v>
      </c>
      <c r="N110" s="144">
        <v>0</v>
      </c>
      <c r="O110" s="144">
        <v>0</v>
      </c>
      <c r="P110" s="144">
        <v>0</v>
      </c>
      <c r="Q110" s="144">
        <v>0</v>
      </c>
      <c r="R110" s="143">
        <f t="shared" si="17"/>
        <v>0</v>
      </c>
      <c r="S110" s="143">
        <f t="shared" si="18"/>
        <v>0</v>
      </c>
      <c r="T110" s="143">
        <f t="shared" si="19"/>
        <v>0</v>
      </c>
      <c r="U110" s="143">
        <f t="shared" si="20"/>
        <v>0</v>
      </c>
      <c r="V110" s="143">
        <f t="shared" si="21"/>
        <v>0</v>
      </c>
      <c r="W110" s="143">
        <f t="shared" si="22"/>
        <v>0</v>
      </c>
      <c r="X110" s="143">
        <f t="shared" si="23"/>
        <v>0</v>
      </c>
      <c r="Y110" s="143">
        <f t="shared" si="24"/>
        <v>0</v>
      </c>
      <c r="Z110" s="143">
        <f t="shared" si="25"/>
        <v>0</v>
      </c>
      <c r="AA110" s="143">
        <f t="shared" si="26"/>
        <v>0</v>
      </c>
      <c r="AB110" s="143">
        <f t="shared" si="27"/>
        <v>0</v>
      </c>
      <c r="AC110" s="143">
        <f t="shared" si="28"/>
        <v>0</v>
      </c>
      <c r="AD110" s="143">
        <f t="shared" si="29"/>
        <v>0</v>
      </c>
      <c r="AE110" s="142"/>
    </row>
    <row r="111" spans="1:31" x14ac:dyDescent="0.3">
      <c r="A111" s="147" t="s">
        <v>3565</v>
      </c>
      <c r="B111" s="147">
        <v>0.75823285339116009</v>
      </c>
      <c r="C111" s="146">
        <f t="shared" si="15"/>
        <v>1.4725807717282761E-3</v>
      </c>
      <c r="D111" s="145">
        <f t="shared" si="16"/>
        <v>1472580.771728276</v>
      </c>
      <c r="E111" s="144">
        <v>0</v>
      </c>
      <c r="F111" s="144">
        <v>0</v>
      </c>
      <c r="G111" s="144">
        <v>0.81</v>
      </c>
      <c r="H111" s="144">
        <v>0</v>
      </c>
      <c r="I111" s="144">
        <v>0</v>
      </c>
      <c r="J111" s="144">
        <v>0</v>
      </c>
      <c r="K111" s="144">
        <v>0</v>
      </c>
      <c r="L111" s="144">
        <v>0</v>
      </c>
      <c r="M111" s="144">
        <v>0</v>
      </c>
      <c r="N111" s="144">
        <v>0</v>
      </c>
      <c r="O111" s="144">
        <v>0</v>
      </c>
      <c r="P111" s="144">
        <v>0</v>
      </c>
      <c r="Q111" s="144">
        <v>0.81</v>
      </c>
      <c r="R111" s="143">
        <f t="shared" si="17"/>
        <v>0</v>
      </c>
      <c r="S111" s="143">
        <f t="shared" si="18"/>
        <v>0</v>
      </c>
      <c r="T111" s="143">
        <f t="shared" si="19"/>
        <v>11927.904250999038</v>
      </c>
      <c r="U111" s="143">
        <f t="shared" si="20"/>
        <v>0</v>
      </c>
      <c r="V111" s="143">
        <f t="shared" si="21"/>
        <v>0</v>
      </c>
      <c r="W111" s="143">
        <f t="shared" si="22"/>
        <v>0</v>
      </c>
      <c r="X111" s="143">
        <f t="shared" si="23"/>
        <v>0</v>
      </c>
      <c r="Y111" s="143">
        <f t="shared" si="24"/>
        <v>0</v>
      </c>
      <c r="Z111" s="143">
        <f t="shared" si="25"/>
        <v>0</v>
      </c>
      <c r="AA111" s="143">
        <f t="shared" si="26"/>
        <v>0</v>
      </c>
      <c r="AB111" s="143">
        <f t="shared" si="27"/>
        <v>0</v>
      </c>
      <c r="AC111" s="143">
        <f t="shared" si="28"/>
        <v>0</v>
      </c>
      <c r="AD111" s="143">
        <f t="shared" si="29"/>
        <v>11927.904250999038</v>
      </c>
      <c r="AE111" s="142"/>
    </row>
    <row r="112" spans="1:31" x14ac:dyDescent="0.3">
      <c r="A112" s="147" t="s">
        <v>3564</v>
      </c>
      <c r="B112" s="147">
        <v>0.39596873865753512</v>
      </c>
      <c r="C112" s="146">
        <f t="shared" si="15"/>
        <v>7.6901963314398279E-4</v>
      </c>
      <c r="D112" s="145">
        <f t="shared" si="16"/>
        <v>769019.63314398273</v>
      </c>
      <c r="E112" s="144">
        <v>0</v>
      </c>
      <c r="F112" s="144">
        <v>0</v>
      </c>
      <c r="G112" s="144">
        <v>0</v>
      </c>
      <c r="H112" s="144">
        <v>0</v>
      </c>
      <c r="I112" s="144">
        <v>0</v>
      </c>
      <c r="J112" s="144">
        <v>0</v>
      </c>
      <c r="K112" s="144">
        <v>0</v>
      </c>
      <c r="L112" s="144">
        <v>0</v>
      </c>
      <c r="M112" s="144">
        <v>0</v>
      </c>
      <c r="N112" s="144">
        <v>0</v>
      </c>
      <c r="O112" s="144">
        <v>0</v>
      </c>
      <c r="P112" s="144">
        <v>0</v>
      </c>
      <c r="Q112" s="144">
        <v>0</v>
      </c>
      <c r="R112" s="143">
        <f t="shared" si="17"/>
        <v>0</v>
      </c>
      <c r="S112" s="143">
        <f t="shared" si="18"/>
        <v>0</v>
      </c>
      <c r="T112" s="143">
        <f t="shared" si="19"/>
        <v>0</v>
      </c>
      <c r="U112" s="143">
        <f t="shared" si="20"/>
        <v>0</v>
      </c>
      <c r="V112" s="143">
        <f t="shared" si="21"/>
        <v>0</v>
      </c>
      <c r="W112" s="143">
        <f t="shared" si="22"/>
        <v>0</v>
      </c>
      <c r="X112" s="143">
        <f t="shared" si="23"/>
        <v>0</v>
      </c>
      <c r="Y112" s="143">
        <f t="shared" si="24"/>
        <v>0</v>
      </c>
      <c r="Z112" s="143">
        <f t="shared" si="25"/>
        <v>0</v>
      </c>
      <c r="AA112" s="143">
        <f t="shared" si="26"/>
        <v>0</v>
      </c>
      <c r="AB112" s="143">
        <f t="shared" si="27"/>
        <v>0</v>
      </c>
      <c r="AC112" s="143">
        <f t="shared" si="28"/>
        <v>0</v>
      </c>
      <c r="AD112" s="143">
        <f t="shared" si="29"/>
        <v>0</v>
      </c>
      <c r="AE112" s="142"/>
    </row>
    <row r="113" spans="1:31" x14ac:dyDescent="0.3">
      <c r="A113" s="147" t="s">
        <v>3563</v>
      </c>
      <c r="B113" s="147">
        <v>0.82441927832854067</v>
      </c>
      <c r="C113" s="146">
        <f t="shared" si="15"/>
        <v>1.60112288946469E-3</v>
      </c>
      <c r="D113" s="145">
        <f t="shared" si="16"/>
        <v>1601122.8894646901</v>
      </c>
      <c r="E113" s="144">
        <v>0</v>
      </c>
      <c r="F113" s="144">
        <v>0</v>
      </c>
      <c r="G113" s="144">
        <v>1.03</v>
      </c>
      <c r="H113" s="144">
        <v>0</v>
      </c>
      <c r="I113" s="144">
        <v>0</v>
      </c>
      <c r="J113" s="144">
        <v>0</v>
      </c>
      <c r="K113" s="144">
        <v>0</v>
      </c>
      <c r="L113" s="144">
        <v>0</v>
      </c>
      <c r="M113" s="144">
        <v>0</v>
      </c>
      <c r="N113" s="144">
        <v>0</v>
      </c>
      <c r="O113" s="144">
        <v>0</v>
      </c>
      <c r="P113" s="144">
        <v>0</v>
      </c>
      <c r="Q113" s="144">
        <v>1.03</v>
      </c>
      <c r="R113" s="143">
        <f t="shared" si="17"/>
        <v>0</v>
      </c>
      <c r="S113" s="143">
        <f t="shared" si="18"/>
        <v>0</v>
      </c>
      <c r="T113" s="143">
        <f t="shared" si="19"/>
        <v>16491.565761486308</v>
      </c>
      <c r="U113" s="143">
        <f t="shared" si="20"/>
        <v>0</v>
      </c>
      <c r="V113" s="143">
        <f t="shared" si="21"/>
        <v>0</v>
      </c>
      <c r="W113" s="143">
        <f t="shared" si="22"/>
        <v>0</v>
      </c>
      <c r="X113" s="143">
        <f t="shared" si="23"/>
        <v>0</v>
      </c>
      <c r="Y113" s="143">
        <f t="shared" si="24"/>
        <v>0</v>
      </c>
      <c r="Z113" s="143">
        <f t="shared" si="25"/>
        <v>0</v>
      </c>
      <c r="AA113" s="143">
        <f t="shared" si="26"/>
        <v>0</v>
      </c>
      <c r="AB113" s="143">
        <f t="shared" si="27"/>
        <v>0</v>
      </c>
      <c r="AC113" s="143">
        <f t="shared" si="28"/>
        <v>0</v>
      </c>
      <c r="AD113" s="143">
        <f t="shared" si="29"/>
        <v>16491.565761486308</v>
      </c>
      <c r="AE113" s="142"/>
    </row>
    <row r="114" spans="1:31" x14ac:dyDescent="0.3">
      <c r="A114" s="147" t="s">
        <v>3562</v>
      </c>
      <c r="B114" s="147">
        <v>0.27283472331860337</v>
      </c>
      <c r="C114" s="146">
        <f t="shared" si="15"/>
        <v>5.2987834228215955E-4</v>
      </c>
      <c r="D114" s="145">
        <f t="shared" si="16"/>
        <v>529878.3422821596</v>
      </c>
      <c r="E114" s="144">
        <v>0</v>
      </c>
      <c r="F114" s="144">
        <v>0</v>
      </c>
      <c r="G114" s="144">
        <v>14.69</v>
      </c>
      <c r="H114" s="144">
        <v>0</v>
      </c>
      <c r="I114" s="144">
        <v>0</v>
      </c>
      <c r="J114" s="144">
        <v>0</v>
      </c>
      <c r="K114" s="144">
        <v>0</v>
      </c>
      <c r="L114" s="144">
        <v>0</v>
      </c>
      <c r="M114" s="144">
        <v>14.69</v>
      </c>
      <c r="N114" s="144">
        <v>0</v>
      </c>
      <c r="O114" s="144">
        <v>0</v>
      </c>
      <c r="P114" s="144">
        <v>0</v>
      </c>
      <c r="Q114" s="144">
        <v>14.69</v>
      </c>
      <c r="R114" s="143">
        <f t="shared" si="17"/>
        <v>0</v>
      </c>
      <c r="S114" s="143">
        <f t="shared" si="18"/>
        <v>0</v>
      </c>
      <c r="T114" s="143">
        <f t="shared" si="19"/>
        <v>77839.128481249238</v>
      </c>
      <c r="U114" s="143">
        <f t="shared" si="20"/>
        <v>0</v>
      </c>
      <c r="V114" s="143">
        <f t="shared" si="21"/>
        <v>0</v>
      </c>
      <c r="W114" s="143">
        <f t="shared" si="22"/>
        <v>0</v>
      </c>
      <c r="X114" s="143">
        <f t="shared" si="23"/>
        <v>0</v>
      </c>
      <c r="Y114" s="143">
        <f t="shared" si="24"/>
        <v>0</v>
      </c>
      <c r="Z114" s="143">
        <f t="shared" si="25"/>
        <v>77839.128481249238</v>
      </c>
      <c r="AA114" s="143">
        <f t="shared" si="26"/>
        <v>0</v>
      </c>
      <c r="AB114" s="143">
        <f t="shared" si="27"/>
        <v>0</v>
      </c>
      <c r="AC114" s="143">
        <f t="shared" si="28"/>
        <v>0</v>
      </c>
      <c r="AD114" s="143">
        <f t="shared" si="29"/>
        <v>77839.128481249238</v>
      </c>
      <c r="AE114" s="142"/>
    </row>
    <row r="115" spans="1:31" x14ac:dyDescent="0.3">
      <c r="A115" s="147" t="s">
        <v>3561</v>
      </c>
      <c r="B115" s="147">
        <v>0.15881569721744893</v>
      </c>
      <c r="C115" s="146">
        <f t="shared" si="15"/>
        <v>3.0843947334261178E-4</v>
      </c>
      <c r="D115" s="145">
        <f t="shared" si="16"/>
        <v>308439.4733426118</v>
      </c>
      <c r="E115" s="144">
        <v>0</v>
      </c>
      <c r="F115" s="144">
        <v>0</v>
      </c>
      <c r="G115" s="144">
        <v>0</v>
      </c>
      <c r="H115" s="144">
        <v>0</v>
      </c>
      <c r="I115" s="144">
        <v>0</v>
      </c>
      <c r="J115" s="144">
        <v>0</v>
      </c>
      <c r="K115" s="144">
        <v>0</v>
      </c>
      <c r="L115" s="144">
        <v>0</v>
      </c>
      <c r="M115" s="144">
        <v>0</v>
      </c>
      <c r="N115" s="144">
        <v>0</v>
      </c>
      <c r="O115" s="144">
        <v>0</v>
      </c>
      <c r="P115" s="144">
        <v>0</v>
      </c>
      <c r="Q115" s="144">
        <v>0</v>
      </c>
      <c r="R115" s="143">
        <f t="shared" si="17"/>
        <v>0</v>
      </c>
      <c r="S115" s="143">
        <f t="shared" si="18"/>
        <v>0</v>
      </c>
      <c r="T115" s="143">
        <f t="shared" si="19"/>
        <v>0</v>
      </c>
      <c r="U115" s="143">
        <f t="shared" si="20"/>
        <v>0</v>
      </c>
      <c r="V115" s="143">
        <f t="shared" si="21"/>
        <v>0</v>
      </c>
      <c r="W115" s="143">
        <f t="shared" si="22"/>
        <v>0</v>
      </c>
      <c r="X115" s="143">
        <f t="shared" si="23"/>
        <v>0</v>
      </c>
      <c r="Y115" s="143">
        <f t="shared" si="24"/>
        <v>0</v>
      </c>
      <c r="Z115" s="143">
        <f t="shared" si="25"/>
        <v>0</v>
      </c>
      <c r="AA115" s="143">
        <f t="shared" si="26"/>
        <v>0</v>
      </c>
      <c r="AB115" s="143">
        <f t="shared" si="27"/>
        <v>0</v>
      </c>
      <c r="AC115" s="143">
        <f t="shared" si="28"/>
        <v>0</v>
      </c>
      <c r="AD115" s="143">
        <f t="shared" si="29"/>
        <v>0</v>
      </c>
      <c r="AE115" s="142"/>
    </row>
    <row r="116" spans="1:31" x14ac:dyDescent="0.3">
      <c r="A116" s="147" t="s">
        <v>3560</v>
      </c>
      <c r="B116" s="147">
        <v>0.93757627921682796</v>
      </c>
      <c r="C116" s="146">
        <f t="shared" si="15"/>
        <v>1.8208876001987002E-3</v>
      </c>
      <c r="D116" s="145">
        <f t="shared" si="16"/>
        <v>1820887.6001987001</v>
      </c>
      <c r="E116" s="144">
        <v>0</v>
      </c>
      <c r="F116" s="144">
        <v>0</v>
      </c>
      <c r="G116" s="144">
        <v>0</v>
      </c>
      <c r="H116" s="144">
        <v>0</v>
      </c>
      <c r="I116" s="144">
        <v>0</v>
      </c>
      <c r="J116" s="144">
        <v>0</v>
      </c>
      <c r="K116" s="144">
        <v>0</v>
      </c>
      <c r="L116" s="144">
        <v>0.12</v>
      </c>
      <c r="M116" s="144">
        <v>0</v>
      </c>
      <c r="N116" s="144">
        <v>0</v>
      </c>
      <c r="O116" s="144">
        <v>0</v>
      </c>
      <c r="P116" s="144">
        <v>0</v>
      </c>
      <c r="Q116" s="144">
        <v>0</v>
      </c>
      <c r="R116" s="143">
        <f t="shared" si="17"/>
        <v>0</v>
      </c>
      <c r="S116" s="143">
        <f t="shared" si="18"/>
        <v>0</v>
      </c>
      <c r="T116" s="143">
        <f t="shared" si="19"/>
        <v>0</v>
      </c>
      <c r="U116" s="143">
        <f t="shared" si="20"/>
        <v>0</v>
      </c>
      <c r="V116" s="143">
        <f t="shared" si="21"/>
        <v>0</v>
      </c>
      <c r="W116" s="143">
        <f t="shared" si="22"/>
        <v>0</v>
      </c>
      <c r="X116" s="143">
        <f t="shared" si="23"/>
        <v>0</v>
      </c>
      <c r="Y116" s="143">
        <f t="shared" si="24"/>
        <v>2185.0651202384402</v>
      </c>
      <c r="Z116" s="143">
        <f t="shared" si="25"/>
        <v>0</v>
      </c>
      <c r="AA116" s="143">
        <f t="shared" si="26"/>
        <v>0</v>
      </c>
      <c r="AB116" s="143">
        <f t="shared" si="27"/>
        <v>0</v>
      </c>
      <c r="AC116" s="143">
        <f t="shared" si="28"/>
        <v>0</v>
      </c>
      <c r="AD116" s="143">
        <f t="shared" si="29"/>
        <v>0</v>
      </c>
      <c r="AE116" s="142"/>
    </row>
    <row r="117" spans="1:31" x14ac:dyDescent="0.3">
      <c r="A117" s="147" t="s">
        <v>3559</v>
      </c>
      <c r="B117" s="147">
        <v>0.30909018917135456</v>
      </c>
      <c r="C117" s="146">
        <f t="shared" si="15"/>
        <v>6.0029088329252643E-4</v>
      </c>
      <c r="D117" s="145">
        <f t="shared" si="16"/>
        <v>600290.88329252647</v>
      </c>
      <c r="E117" s="144">
        <v>0</v>
      </c>
      <c r="F117" s="144">
        <v>0</v>
      </c>
      <c r="G117" s="144">
        <v>0</v>
      </c>
      <c r="H117" s="144">
        <v>0</v>
      </c>
      <c r="I117" s="144">
        <v>0</v>
      </c>
      <c r="J117" s="144">
        <v>0</v>
      </c>
      <c r="K117" s="144">
        <v>0</v>
      </c>
      <c r="L117" s="144">
        <v>0</v>
      </c>
      <c r="M117" s="144">
        <v>0</v>
      </c>
      <c r="N117" s="144">
        <v>0</v>
      </c>
      <c r="O117" s="144">
        <v>0</v>
      </c>
      <c r="P117" s="144">
        <v>0</v>
      </c>
      <c r="Q117" s="144">
        <v>0</v>
      </c>
      <c r="R117" s="143">
        <f t="shared" si="17"/>
        <v>0</v>
      </c>
      <c r="S117" s="143">
        <f t="shared" si="18"/>
        <v>0</v>
      </c>
      <c r="T117" s="143">
        <f t="shared" si="19"/>
        <v>0</v>
      </c>
      <c r="U117" s="143">
        <f t="shared" si="20"/>
        <v>0</v>
      </c>
      <c r="V117" s="143">
        <f t="shared" si="21"/>
        <v>0</v>
      </c>
      <c r="W117" s="143">
        <f t="shared" si="22"/>
        <v>0</v>
      </c>
      <c r="X117" s="143">
        <f t="shared" si="23"/>
        <v>0</v>
      </c>
      <c r="Y117" s="143">
        <f t="shared" si="24"/>
        <v>0</v>
      </c>
      <c r="Z117" s="143">
        <f t="shared" si="25"/>
        <v>0</v>
      </c>
      <c r="AA117" s="143">
        <f t="shared" si="26"/>
        <v>0</v>
      </c>
      <c r="AB117" s="143">
        <f t="shared" si="27"/>
        <v>0</v>
      </c>
      <c r="AC117" s="143">
        <f t="shared" si="28"/>
        <v>0</v>
      </c>
      <c r="AD117" s="143">
        <f t="shared" si="29"/>
        <v>0</v>
      </c>
      <c r="AE117" s="142"/>
    </row>
    <row r="118" spans="1:31" x14ac:dyDescent="0.3">
      <c r="A118" s="147" t="s">
        <v>3558</v>
      </c>
      <c r="B118" s="147">
        <v>0.47686976071771336</v>
      </c>
      <c r="C118" s="146">
        <f t="shared" si="15"/>
        <v>9.2613929495521355E-4</v>
      </c>
      <c r="D118" s="145">
        <f t="shared" si="16"/>
        <v>926139.29495521355</v>
      </c>
      <c r="E118" s="144">
        <v>0</v>
      </c>
      <c r="F118" s="144">
        <v>0</v>
      </c>
      <c r="G118" s="144">
        <v>0</v>
      </c>
      <c r="H118" s="144">
        <v>0</v>
      </c>
      <c r="I118" s="144">
        <v>0</v>
      </c>
      <c r="J118" s="144">
        <v>0</v>
      </c>
      <c r="K118" s="144">
        <v>0</v>
      </c>
      <c r="L118" s="144">
        <v>33.409999999999997</v>
      </c>
      <c r="M118" s="144">
        <v>0</v>
      </c>
      <c r="N118" s="144">
        <v>0</v>
      </c>
      <c r="O118" s="144">
        <v>0</v>
      </c>
      <c r="P118" s="144">
        <v>0</v>
      </c>
      <c r="Q118" s="144">
        <v>0</v>
      </c>
      <c r="R118" s="143">
        <f t="shared" si="17"/>
        <v>0</v>
      </c>
      <c r="S118" s="143">
        <f t="shared" si="18"/>
        <v>0</v>
      </c>
      <c r="T118" s="143">
        <f t="shared" si="19"/>
        <v>0</v>
      </c>
      <c r="U118" s="143">
        <f t="shared" si="20"/>
        <v>0</v>
      </c>
      <c r="V118" s="143">
        <f t="shared" si="21"/>
        <v>0</v>
      </c>
      <c r="W118" s="143">
        <f t="shared" si="22"/>
        <v>0</v>
      </c>
      <c r="X118" s="143">
        <f t="shared" si="23"/>
        <v>0</v>
      </c>
      <c r="Y118" s="143">
        <f t="shared" si="24"/>
        <v>309423.13844453683</v>
      </c>
      <c r="Z118" s="143">
        <f t="shared" si="25"/>
        <v>0</v>
      </c>
      <c r="AA118" s="143">
        <f t="shared" si="26"/>
        <v>0</v>
      </c>
      <c r="AB118" s="143">
        <f t="shared" si="27"/>
        <v>0</v>
      </c>
      <c r="AC118" s="143">
        <f t="shared" si="28"/>
        <v>0</v>
      </c>
      <c r="AD118" s="143">
        <f t="shared" si="29"/>
        <v>0</v>
      </c>
      <c r="AE118" s="142"/>
    </row>
    <row r="119" spans="1:31" x14ac:dyDescent="0.3">
      <c r="A119" s="147" t="s">
        <v>3557</v>
      </c>
      <c r="B119" s="147">
        <v>4.7596698850183694E-2</v>
      </c>
      <c r="C119" s="146">
        <f t="shared" si="15"/>
        <v>9.2438600109514868E-5</v>
      </c>
      <c r="D119" s="145">
        <f t="shared" si="16"/>
        <v>92438.600109514868</v>
      </c>
      <c r="E119" s="144">
        <v>0</v>
      </c>
      <c r="F119" s="144">
        <v>0</v>
      </c>
      <c r="G119" s="144">
        <v>0</v>
      </c>
      <c r="H119" s="144">
        <v>0</v>
      </c>
      <c r="I119" s="144">
        <v>0</v>
      </c>
      <c r="J119" s="144">
        <v>0</v>
      </c>
      <c r="K119" s="144">
        <v>0</v>
      </c>
      <c r="L119" s="144">
        <v>0</v>
      </c>
      <c r="M119" s="144">
        <v>0</v>
      </c>
      <c r="N119" s="144">
        <v>0</v>
      </c>
      <c r="O119" s="144">
        <v>0</v>
      </c>
      <c r="P119" s="144">
        <v>0</v>
      </c>
      <c r="Q119" s="144">
        <v>0</v>
      </c>
      <c r="R119" s="143">
        <f t="shared" si="17"/>
        <v>0</v>
      </c>
      <c r="S119" s="143">
        <f t="shared" si="18"/>
        <v>0</v>
      </c>
      <c r="T119" s="143">
        <f t="shared" si="19"/>
        <v>0</v>
      </c>
      <c r="U119" s="143">
        <f t="shared" si="20"/>
        <v>0</v>
      </c>
      <c r="V119" s="143">
        <f t="shared" si="21"/>
        <v>0</v>
      </c>
      <c r="W119" s="143">
        <f t="shared" si="22"/>
        <v>0</v>
      </c>
      <c r="X119" s="143">
        <f t="shared" si="23"/>
        <v>0</v>
      </c>
      <c r="Y119" s="143">
        <f t="shared" si="24"/>
        <v>0</v>
      </c>
      <c r="Z119" s="143">
        <f t="shared" si="25"/>
        <v>0</v>
      </c>
      <c r="AA119" s="143">
        <f t="shared" si="26"/>
        <v>0</v>
      </c>
      <c r="AB119" s="143">
        <f t="shared" si="27"/>
        <v>0</v>
      </c>
      <c r="AC119" s="143">
        <f t="shared" si="28"/>
        <v>0</v>
      </c>
      <c r="AD119" s="143">
        <f t="shared" si="29"/>
        <v>0</v>
      </c>
      <c r="AE119" s="142"/>
    </row>
    <row r="120" spans="1:31" x14ac:dyDescent="0.3">
      <c r="A120" s="147" t="s">
        <v>3556</v>
      </c>
      <c r="B120" s="147">
        <v>0.99121178080311156</v>
      </c>
      <c r="C120" s="146">
        <f t="shared" si="15"/>
        <v>1.9250542924815744E-3</v>
      </c>
      <c r="D120" s="145">
        <f t="shared" si="16"/>
        <v>1925054.2924815745</v>
      </c>
      <c r="E120" s="144">
        <v>0</v>
      </c>
      <c r="F120" s="144">
        <v>0</v>
      </c>
      <c r="G120" s="144">
        <v>0.3</v>
      </c>
      <c r="H120" s="144">
        <v>0</v>
      </c>
      <c r="I120" s="144">
        <v>0.04</v>
      </c>
      <c r="J120" s="144">
        <v>0</v>
      </c>
      <c r="K120" s="144">
        <v>0</v>
      </c>
      <c r="L120" s="144">
        <v>0.04</v>
      </c>
      <c r="M120" s="144">
        <v>0</v>
      </c>
      <c r="N120" s="144">
        <v>0</v>
      </c>
      <c r="O120" s="144">
        <v>0</v>
      </c>
      <c r="P120" s="144">
        <v>0</v>
      </c>
      <c r="Q120" s="144">
        <v>0.3</v>
      </c>
      <c r="R120" s="143">
        <f t="shared" si="17"/>
        <v>0</v>
      </c>
      <c r="S120" s="143">
        <f t="shared" si="18"/>
        <v>0</v>
      </c>
      <c r="T120" s="143">
        <f t="shared" si="19"/>
        <v>5775.1628774447227</v>
      </c>
      <c r="U120" s="143">
        <f t="shared" si="20"/>
        <v>0</v>
      </c>
      <c r="V120" s="143">
        <f t="shared" si="21"/>
        <v>770.02171699262976</v>
      </c>
      <c r="W120" s="143">
        <f t="shared" si="22"/>
        <v>0</v>
      </c>
      <c r="X120" s="143">
        <f t="shared" si="23"/>
        <v>0</v>
      </c>
      <c r="Y120" s="143">
        <f t="shared" si="24"/>
        <v>770.02171699262976</v>
      </c>
      <c r="Z120" s="143">
        <f t="shared" si="25"/>
        <v>0</v>
      </c>
      <c r="AA120" s="143">
        <f t="shared" si="26"/>
        <v>0</v>
      </c>
      <c r="AB120" s="143">
        <f t="shared" si="27"/>
        <v>0</v>
      </c>
      <c r="AC120" s="143">
        <f t="shared" si="28"/>
        <v>0</v>
      </c>
      <c r="AD120" s="143">
        <f t="shared" si="29"/>
        <v>5775.1628774447227</v>
      </c>
      <c r="AE120" s="142"/>
    </row>
    <row r="121" spans="1:31" x14ac:dyDescent="0.3">
      <c r="A121" s="147" t="s">
        <v>3555</v>
      </c>
      <c r="B121" s="147">
        <v>3.4084663760978073E-2</v>
      </c>
      <c r="C121" s="146">
        <f t="shared" si="15"/>
        <v>6.6196578321232985E-5</v>
      </c>
      <c r="D121" s="145">
        <f t="shared" si="16"/>
        <v>66196.578321232984</v>
      </c>
      <c r="E121" s="144">
        <v>0</v>
      </c>
      <c r="F121" s="144">
        <v>0</v>
      </c>
      <c r="G121" s="144">
        <v>0</v>
      </c>
      <c r="H121" s="144">
        <v>0</v>
      </c>
      <c r="I121" s="144">
        <v>0</v>
      </c>
      <c r="J121" s="144">
        <v>0</v>
      </c>
      <c r="K121" s="144">
        <v>0</v>
      </c>
      <c r="L121" s="144">
        <v>0</v>
      </c>
      <c r="M121" s="144">
        <v>0</v>
      </c>
      <c r="N121" s="144">
        <v>0</v>
      </c>
      <c r="O121" s="144">
        <v>0</v>
      </c>
      <c r="P121" s="144">
        <v>0</v>
      </c>
      <c r="Q121" s="144">
        <v>0</v>
      </c>
      <c r="R121" s="143">
        <f t="shared" si="17"/>
        <v>0</v>
      </c>
      <c r="S121" s="143">
        <f t="shared" si="18"/>
        <v>0</v>
      </c>
      <c r="T121" s="143">
        <f t="shared" si="19"/>
        <v>0</v>
      </c>
      <c r="U121" s="143">
        <f t="shared" si="20"/>
        <v>0</v>
      </c>
      <c r="V121" s="143">
        <f t="shared" si="21"/>
        <v>0</v>
      </c>
      <c r="W121" s="143">
        <f t="shared" si="22"/>
        <v>0</v>
      </c>
      <c r="X121" s="143">
        <f t="shared" si="23"/>
        <v>0</v>
      </c>
      <c r="Y121" s="143">
        <f t="shared" si="24"/>
        <v>0</v>
      </c>
      <c r="Z121" s="143">
        <f t="shared" si="25"/>
        <v>0</v>
      </c>
      <c r="AA121" s="143">
        <f t="shared" si="26"/>
        <v>0</v>
      </c>
      <c r="AB121" s="143">
        <f t="shared" si="27"/>
        <v>0</v>
      </c>
      <c r="AC121" s="143">
        <f t="shared" si="28"/>
        <v>0</v>
      </c>
      <c r="AD121" s="143">
        <f t="shared" si="29"/>
        <v>0</v>
      </c>
      <c r="AE121" s="142"/>
    </row>
    <row r="122" spans="1:31" x14ac:dyDescent="0.3">
      <c r="A122" s="147" t="s">
        <v>3554</v>
      </c>
      <c r="B122" s="147">
        <v>0.34641326979274956</v>
      </c>
      <c r="C122" s="146">
        <f t="shared" si="15"/>
        <v>6.7277686252557986E-4</v>
      </c>
      <c r="D122" s="145">
        <f t="shared" si="16"/>
        <v>672776.86252557987</v>
      </c>
      <c r="E122" s="144">
        <v>0</v>
      </c>
      <c r="F122" s="144">
        <v>0</v>
      </c>
      <c r="G122" s="144">
        <v>0</v>
      </c>
      <c r="H122" s="144">
        <v>0</v>
      </c>
      <c r="I122" s="144">
        <v>0</v>
      </c>
      <c r="J122" s="144">
        <v>0</v>
      </c>
      <c r="K122" s="144">
        <v>0</v>
      </c>
      <c r="L122" s="144">
        <v>0</v>
      </c>
      <c r="M122" s="144">
        <v>0</v>
      </c>
      <c r="N122" s="144">
        <v>0</v>
      </c>
      <c r="O122" s="144">
        <v>0</v>
      </c>
      <c r="P122" s="144">
        <v>0</v>
      </c>
      <c r="Q122" s="144">
        <v>0</v>
      </c>
      <c r="R122" s="143">
        <f t="shared" si="17"/>
        <v>0</v>
      </c>
      <c r="S122" s="143">
        <f t="shared" si="18"/>
        <v>0</v>
      </c>
      <c r="T122" s="143">
        <f t="shared" si="19"/>
        <v>0</v>
      </c>
      <c r="U122" s="143">
        <f t="shared" si="20"/>
        <v>0</v>
      </c>
      <c r="V122" s="143">
        <f t="shared" si="21"/>
        <v>0</v>
      </c>
      <c r="W122" s="143">
        <f t="shared" si="22"/>
        <v>0</v>
      </c>
      <c r="X122" s="143">
        <f t="shared" si="23"/>
        <v>0</v>
      </c>
      <c r="Y122" s="143">
        <f t="shared" si="24"/>
        <v>0</v>
      </c>
      <c r="Z122" s="143">
        <f t="shared" si="25"/>
        <v>0</v>
      </c>
      <c r="AA122" s="143">
        <f t="shared" si="26"/>
        <v>0</v>
      </c>
      <c r="AB122" s="143">
        <f t="shared" si="27"/>
        <v>0</v>
      </c>
      <c r="AC122" s="143">
        <f t="shared" si="28"/>
        <v>0</v>
      </c>
      <c r="AD122" s="143">
        <f t="shared" si="29"/>
        <v>0</v>
      </c>
      <c r="AE122" s="142"/>
    </row>
    <row r="123" spans="1:31" x14ac:dyDescent="0.3">
      <c r="A123" s="147" t="s">
        <v>3553</v>
      </c>
      <c r="B123" s="147">
        <v>0.16119823654573706</v>
      </c>
      <c r="C123" s="146">
        <f t="shared" si="15"/>
        <v>3.1306665559544086E-4</v>
      </c>
      <c r="D123" s="145">
        <f t="shared" si="16"/>
        <v>313066.65559544088</v>
      </c>
      <c r="E123" s="144">
        <v>0</v>
      </c>
      <c r="F123" s="144">
        <v>0</v>
      </c>
      <c r="G123" s="144">
        <v>0</v>
      </c>
      <c r="H123" s="144">
        <v>0</v>
      </c>
      <c r="I123" s="144">
        <v>0</v>
      </c>
      <c r="J123" s="144">
        <v>0</v>
      </c>
      <c r="K123" s="144">
        <v>0</v>
      </c>
      <c r="L123" s="144">
        <v>0</v>
      </c>
      <c r="M123" s="144">
        <v>0</v>
      </c>
      <c r="N123" s="144">
        <v>0</v>
      </c>
      <c r="O123" s="144">
        <v>0</v>
      </c>
      <c r="P123" s="144">
        <v>0</v>
      </c>
      <c r="Q123" s="144">
        <v>0</v>
      </c>
      <c r="R123" s="143">
        <f t="shared" si="17"/>
        <v>0</v>
      </c>
      <c r="S123" s="143">
        <f t="shared" si="18"/>
        <v>0</v>
      </c>
      <c r="T123" s="143">
        <f t="shared" si="19"/>
        <v>0</v>
      </c>
      <c r="U123" s="143">
        <f t="shared" si="20"/>
        <v>0</v>
      </c>
      <c r="V123" s="143">
        <f t="shared" si="21"/>
        <v>0</v>
      </c>
      <c r="W123" s="143">
        <f t="shared" si="22"/>
        <v>0</v>
      </c>
      <c r="X123" s="143">
        <f t="shared" si="23"/>
        <v>0</v>
      </c>
      <c r="Y123" s="143">
        <f t="shared" si="24"/>
        <v>0</v>
      </c>
      <c r="Z123" s="143">
        <f t="shared" si="25"/>
        <v>0</v>
      </c>
      <c r="AA123" s="143">
        <f t="shared" si="26"/>
        <v>0</v>
      </c>
      <c r="AB123" s="143">
        <f t="shared" si="27"/>
        <v>0</v>
      </c>
      <c r="AC123" s="143">
        <f t="shared" si="28"/>
        <v>0</v>
      </c>
      <c r="AD123" s="143">
        <f t="shared" si="29"/>
        <v>0</v>
      </c>
      <c r="AE123" s="142"/>
    </row>
    <row r="124" spans="1:31" x14ac:dyDescent="0.3">
      <c r="A124" s="147" t="s">
        <v>3552</v>
      </c>
      <c r="B124" s="147">
        <v>0.22698928802384477</v>
      </c>
      <c r="C124" s="146">
        <f t="shared" si="15"/>
        <v>4.4084090980395165E-4</v>
      </c>
      <c r="D124" s="145">
        <f t="shared" si="16"/>
        <v>440840.90980395162</v>
      </c>
      <c r="E124" s="144">
        <v>0</v>
      </c>
      <c r="F124" s="144">
        <v>0</v>
      </c>
      <c r="G124" s="144">
        <v>0</v>
      </c>
      <c r="H124" s="144">
        <v>0</v>
      </c>
      <c r="I124" s="144">
        <v>0</v>
      </c>
      <c r="J124" s="144">
        <v>0</v>
      </c>
      <c r="K124" s="144">
        <v>0</v>
      </c>
      <c r="L124" s="144">
        <v>0</v>
      </c>
      <c r="M124" s="144">
        <v>0</v>
      </c>
      <c r="N124" s="144">
        <v>0</v>
      </c>
      <c r="O124" s="144">
        <v>0</v>
      </c>
      <c r="P124" s="144">
        <v>0</v>
      </c>
      <c r="Q124" s="144">
        <v>0</v>
      </c>
      <c r="R124" s="143">
        <f t="shared" si="17"/>
        <v>0</v>
      </c>
      <c r="S124" s="143">
        <f t="shared" si="18"/>
        <v>0</v>
      </c>
      <c r="T124" s="143">
        <f t="shared" si="19"/>
        <v>0</v>
      </c>
      <c r="U124" s="143">
        <f t="shared" si="20"/>
        <v>0</v>
      </c>
      <c r="V124" s="143">
        <f t="shared" si="21"/>
        <v>0</v>
      </c>
      <c r="W124" s="143">
        <f t="shared" si="22"/>
        <v>0</v>
      </c>
      <c r="X124" s="143">
        <f t="shared" si="23"/>
        <v>0</v>
      </c>
      <c r="Y124" s="143">
        <f t="shared" si="24"/>
        <v>0</v>
      </c>
      <c r="Z124" s="143">
        <f t="shared" si="25"/>
        <v>0</v>
      </c>
      <c r="AA124" s="143">
        <f t="shared" si="26"/>
        <v>0</v>
      </c>
      <c r="AB124" s="143">
        <f t="shared" si="27"/>
        <v>0</v>
      </c>
      <c r="AC124" s="143">
        <f t="shared" si="28"/>
        <v>0</v>
      </c>
      <c r="AD124" s="143">
        <f t="shared" si="29"/>
        <v>0</v>
      </c>
      <c r="AE124" s="142"/>
    </row>
    <row r="125" spans="1:31" x14ac:dyDescent="0.3">
      <c r="A125" s="147" t="s">
        <v>3551</v>
      </c>
      <c r="B125" s="147">
        <v>0.65962533345344254</v>
      </c>
      <c r="C125" s="146">
        <f t="shared" si="15"/>
        <v>1.2810729293040635E-3</v>
      </c>
      <c r="D125" s="145">
        <f t="shared" si="16"/>
        <v>1281072.9293040636</v>
      </c>
      <c r="E125" s="144">
        <v>0</v>
      </c>
      <c r="F125" s="144">
        <v>0</v>
      </c>
      <c r="G125" s="144">
        <v>0</v>
      </c>
      <c r="H125" s="144">
        <v>0</v>
      </c>
      <c r="I125" s="144">
        <v>0</v>
      </c>
      <c r="J125" s="144">
        <v>0</v>
      </c>
      <c r="K125" s="144">
        <v>0</v>
      </c>
      <c r="L125" s="144">
        <v>0</v>
      </c>
      <c r="M125" s="144">
        <v>0</v>
      </c>
      <c r="N125" s="144">
        <v>0</v>
      </c>
      <c r="O125" s="144">
        <v>0</v>
      </c>
      <c r="P125" s="144">
        <v>0</v>
      </c>
      <c r="Q125" s="144">
        <v>0</v>
      </c>
      <c r="R125" s="143">
        <f t="shared" si="17"/>
        <v>0</v>
      </c>
      <c r="S125" s="143">
        <f t="shared" si="18"/>
        <v>0</v>
      </c>
      <c r="T125" s="143">
        <f t="shared" si="19"/>
        <v>0</v>
      </c>
      <c r="U125" s="143">
        <f t="shared" si="20"/>
        <v>0</v>
      </c>
      <c r="V125" s="143">
        <f t="shared" si="21"/>
        <v>0</v>
      </c>
      <c r="W125" s="143">
        <f t="shared" si="22"/>
        <v>0</v>
      </c>
      <c r="X125" s="143">
        <f t="shared" si="23"/>
        <v>0</v>
      </c>
      <c r="Y125" s="143">
        <f t="shared" si="24"/>
        <v>0</v>
      </c>
      <c r="Z125" s="143">
        <f t="shared" si="25"/>
        <v>0</v>
      </c>
      <c r="AA125" s="143">
        <f t="shared" si="26"/>
        <v>0</v>
      </c>
      <c r="AB125" s="143">
        <f t="shared" si="27"/>
        <v>0</v>
      </c>
      <c r="AC125" s="143">
        <f t="shared" si="28"/>
        <v>0</v>
      </c>
      <c r="AD125" s="143">
        <f t="shared" si="29"/>
        <v>0</v>
      </c>
      <c r="AE125" s="142"/>
    </row>
    <row r="126" spans="1:31" x14ac:dyDescent="0.3">
      <c r="A126" s="147" t="s">
        <v>3550</v>
      </c>
      <c r="B126" s="147">
        <v>0.36697890052829119</v>
      </c>
      <c r="C126" s="146">
        <f t="shared" si="15"/>
        <v>7.1271782821201305E-4</v>
      </c>
      <c r="D126" s="145">
        <f t="shared" si="16"/>
        <v>712717.828212013</v>
      </c>
      <c r="E126" s="144">
        <v>0</v>
      </c>
      <c r="F126" s="144">
        <v>0</v>
      </c>
      <c r="G126" s="144">
        <v>0</v>
      </c>
      <c r="H126" s="144">
        <v>0</v>
      </c>
      <c r="I126" s="144">
        <v>0</v>
      </c>
      <c r="J126" s="144">
        <v>0</v>
      </c>
      <c r="K126" s="144">
        <v>0</v>
      </c>
      <c r="L126" s="144">
        <v>0</v>
      </c>
      <c r="M126" s="144">
        <v>0</v>
      </c>
      <c r="N126" s="144">
        <v>0</v>
      </c>
      <c r="O126" s="144">
        <v>0</v>
      </c>
      <c r="P126" s="144">
        <v>0</v>
      </c>
      <c r="Q126" s="144">
        <v>0</v>
      </c>
      <c r="R126" s="143">
        <f t="shared" si="17"/>
        <v>0</v>
      </c>
      <c r="S126" s="143">
        <f t="shared" si="18"/>
        <v>0</v>
      </c>
      <c r="T126" s="143">
        <f t="shared" si="19"/>
        <v>0</v>
      </c>
      <c r="U126" s="143">
        <f t="shared" si="20"/>
        <v>0</v>
      </c>
      <c r="V126" s="143">
        <f t="shared" si="21"/>
        <v>0</v>
      </c>
      <c r="W126" s="143">
        <f t="shared" si="22"/>
        <v>0</v>
      </c>
      <c r="X126" s="143">
        <f t="shared" si="23"/>
        <v>0</v>
      </c>
      <c r="Y126" s="143">
        <f t="shared" si="24"/>
        <v>0</v>
      </c>
      <c r="Z126" s="143">
        <f t="shared" si="25"/>
        <v>0</v>
      </c>
      <c r="AA126" s="143">
        <f t="shared" si="26"/>
        <v>0</v>
      </c>
      <c r="AB126" s="143">
        <f t="shared" si="27"/>
        <v>0</v>
      </c>
      <c r="AC126" s="143">
        <f t="shared" si="28"/>
        <v>0</v>
      </c>
      <c r="AD126" s="143">
        <f t="shared" si="29"/>
        <v>0</v>
      </c>
      <c r="AE126" s="142"/>
    </row>
    <row r="127" spans="1:31" x14ac:dyDescent="0.3">
      <c r="A127" s="147" t="s">
        <v>3549</v>
      </c>
      <c r="B127" s="147">
        <v>0.26239105164417753</v>
      </c>
      <c r="C127" s="146">
        <f t="shared" si="15"/>
        <v>5.0959545685294052E-4</v>
      </c>
      <c r="D127" s="145">
        <f t="shared" si="16"/>
        <v>509595.45685294049</v>
      </c>
      <c r="E127" s="144">
        <v>0</v>
      </c>
      <c r="F127" s="144">
        <v>0</v>
      </c>
      <c r="G127" s="144">
        <v>0</v>
      </c>
      <c r="H127" s="144">
        <v>0</v>
      </c>
      <c r="I127" s="144">
        <v>0</v>
      </c>
      <c r="J127" s="144">
        <v>0</v>
      </c>
      <c r="K127" s="144">
        <v>0</v>
      </c>
      <c r="L127" s="144">
        <v>0</v>
      </c>
      <c r="M127" s="144">
        <v>0</v>
      </c>
      <c r="N127" s="144">
        <v>0</v>
      </c>
      <c r="O127" s="144">
        <v>0</v>
      </c>
      <c r="P127" s="144">
        <v>0</v>
      </c>
      <c r="Q127" s="144">
        <v>0</v>
      </c>
      <c r="R127" s="143">
        <f t="shared" si="17"/>
        <v>0</v>
      </c>
      <c r="S127" s="143">
        <f t="shared" si="18"/>
        <v>0</v>
      </c>
      <c r="T127" s="143">
        <f t="shared" si="19"/>
        <v>0</v>
      </c>
      <c r="U127" s="143">
        <f t="shared" si="20"/>
        <v>0</v>
      </c>
      <c r="V127" s="143">
        <f t="shared" si="21"/>
        <v>0</v>
      </c>
      <c r="W127" s="143">
        <f t="shared" si="22"/>
        <v>0</v>
      </c>
      <c r="X127" s="143">
        <f t="shared" si="23"/>
        <v>0</v>
      </c>
      <c r="Y127" s="143">
        <f t="shared" si="24"/>
        <v>0</v>
      </c>
      <c r="Z127" s="143">
        <f t="shared" si="25"/>
        <v>0</v>
      </c>
      <c r="AA127" s="143">
        <f t="shared" si="26"/>
        <v>0</v>
      </c>
      <c r="AB127" s="143">
        <f t="shared" si="27"/>
        <v>0</v>
      </c>
      <c r="AC127" s="143">
        <f t="shared" si="28"/>
        <v>0</v>
      </c>
      <c r="AD127" s="143">
        <f t="shared" si="29"/>
        <v>0</v>
      </c>
      <c r="AE127" s="142"/>
    </row>
    <row r="128" spans="1:31" x14ac:dyDescent="0.3">
      <c r="A128" s="147" t="s">
        <v>3548</v>
      </c>
      <c r="B128" s="147">
        <v>0.44652372858184475</v>
      </c>
      <c r="C128" s="146">
        <f t="shared" si="15"/>
        <v>8.6720359568859891E-4</v>
      </c>
      <c r="D128" s="145">
        <f t="shared" si="16"/>
        <v>867203.59568859893</v>
      </c>
      <c r="E128" s="144">
        <v>0</v>
      </c>
      <c r="F128" s="144">
        <v>0</v>
      </c>
      <c r="G128" s="144">
        <v>0.91</v>
      </c>
      <c r="H128" s="144">
        <v>0</v>
      </c>
      <c r="I128" s="144">
        <v>0</v>
      </c>
      <c r="J128" s="144">
        <v>0</v>
      </c>
      <c r="K128" s="144">
        <v>0</v>
      </c>
      <c r="L128" s="144">
        <v>0</v>
      </c>
      <c r="M128" s="144">
        <v>0</v>
      </c>
      <c r="N128" s="144">
        <v>0</v>
      </c>
      <c r="O128" s="144">
        <v>9.0132196412999992</v>
      </c>
      <c r="P128" s="144">
        <v>0</v>
      </c>
      <c r="Q128" s="144">
        <v>9.9232196412999993</v>
      </c>
      <c r="R128" s="143">
        <f t="shared" si="17"/>
        <v>0</v>
      </c>
      <c r="S128" s="143">
        <f t="shared" si="18"/>
        <v>0</v>
      </c>
      <c r="T128" s="143">
        <f t="shared" si="19"/>
        <v>7891.5527207662499</v>
      </c>
      <c r="U128" s="143">
        <f t="shared" si="20"/>
        <v>0</v>
      </c>
      <c r="V128" s="143">
        <f t="shared" si="21"/>
        <v>0</v>
      </c>
      <c r="W128" s="143">
        <f t="shared" si="22"/>
        <v>0</v>
      </c>
      <c r="X128" s="143">
        <f t="shared" si="23"/>
        <v>0</v>
      </c>
      <c r="Y128" s="143">
        <f t="shared" si="24"/>
        <v>0</v>
      </c>
      <c r="Z128" s="143">
        <f t="shared" si="25"/>
        <v>0</v>
      </c>
      <c r="AA128" s="143">
        <f t="shared" si="26"/>
        <v>0</v>
      </c>
      <c r="AB128" s="143">
        <f t="shared" si="27"/>
        <v>78162.964816664637</v>
      </c>
      <c r="AC128" s="143">
        <f t="shared" si="28"/>
        <v>0</v>
      </c>
      <c r="AD128" s="143">
        <f t="shared" si="29"/>
        <v>86054.517537430875</v>
      </c>
      <c r="AE128" s="142"/>
    </row>
    <row r="129" spans="1:31" x14ac:dyDescent="0.3">
      <c r="A129" s="147" t="s">
        <v>3547</v>
      </c>
      <c r="B129" s="147">
        <v>0.49385019512088946</v>
      </c>
      <c r="C129" s="146">
        <f t="shared" si="15"/>
        <v>9.5911737165800537E-4</v>
      </c>
      <c r="D129" s="145">
        <f t="shared" si="16"/>
        <v>959117.3716580054</v>
      </c>
      <c r="E129" s="144">
        <v>0</v>
      </c>
      <c r="F129" s="144">
        <v>0</v>
      </c>
      <c r="G129" s="144">
        <v>0</v>
      </c>
      <c r="H129" s="144">
        <v>0</v>
      </c>
      <c r="I129" s="144">
        <v>0</v>
      </c>
      <c r="J129" s="144">
        <v>0</v>
      </c>
      <c r="K129" s="144">
        <v>0</v>
      </c>
      <c r="L129" s="144">
        <v>0</v>
      </c>
      <c r="M129" s="144">
        <v>0</v>
      </c>
      <c r="N129" s="144">
        <v>0</v>
      </c>
      <c r="O129" s="144">
        <v>0</v>
      </c>
      <c r="P129" s="144">
        <v>0</v>
      </c>
      <c r="Q129" s="144">
        <v>0</v>
      </c>
      <c r="R129" s="143">
        <f t="shared" si="17"/>
        <v>0</v>
      </c>
      <c r="S129" s="143">
        <f t="shared" si="18"/>
        <v>0</v>
      </c>
      <c r="T129" s="143">
        <f t="shared" si="19"/>
        <v>0</v>
      </c>
      <c r="U129" s="143">
        <f t="shared" si="20"/>
        <v>0</v>
      </c>
      <c r="V129" s="143">
        <f t="shared" si="21"/>
        <v>0</v>
      </c>
      <c r="W129" s="143">
        <f t="shared" si="22"/>
        <v>0</v>
      </c>
      <c r="X129" s="143">
        <f t="shared" si="23"/>
        <v>0</v>
      </c>
      <c r="Y129" s="143">
        <f t="shared" si="24"/>
        <v>0</v>
      </c>
      <c r="Z129" s="143">
        <f t="shared" si="25"/>
        <v>0</v>
      </c>
      <c r="AA129" s="143">
        <f t="shared" si="26"/>
        <v>0</v>
      </c>
      <c r="AB129" s="143">
        <f t="shared" si="27"/>
        <v>0</v>
      </c>
      <c r="AC129" s="143">
        <f t="shared" si="28"/>
        <v>0</v>
      </c>
      <c r="AD129" s="143">
        <f t="shared" si="29"/>
        <v>0</v>
      </c>
      <c r="AE129" s="142"/>
    </row>
    <row r="130" spans="1:31" x14ac:dyDescent="0.3">
      <c r="A130" s="147" t="s">
        <v>3546</v>
      </c>
      <c r="B130" s="147">
        <v>0.29341682566027771</v>
      </c>
      <c r="C130" s="146">
        <f t="shared" si="15"/>
        <v>5.6985129783867301E-4</v>
      </c>
      <c r="D130" s="145">
        <f t="shared" si="16"/>
        <v>569851.297838673</v>
      </c>
      <c r="E130" s="144">
        <v>0.17</v>
      </c>
      <c r="F130" s="144">
        <v>0.17</v>
      </c>
      <c r="G130" s="144">
        <v>0</v>
      </c>
      <c r="H130" s="144">
        <v>0</v>
      </c>
      <c r="I130" s="144">
        <v>0</v>
      </c>
      <c r="J130" s="144">
        <v>0</v>
      </c>
      <c r="K130" s="144">
        <v>0</v>
      </c>
      <c r="L130" s="144">
        <v>0</v>
      </c>
      <c r="M130" s="144">
        <v>0</v>
      </c>
      <c r="N130" s="144">
        <v>0</v>
      </c>
      <c r="O130" s="144">
        <v>0</v>
      </c>
      <c r="P130" s="144">
        <v>0</v>
      </c>
      <c r="Q130" s="144">
        <v>0.17</v>
      </c>
      <c r="R130" s="143">
        <f t="shared" si="17"/>
        <v>968.74720632574417</v>
      </c>
      <c r="S130" s="143">
        <f t="shared" si="18"/>
        <v>968.74720632574417</v>
      </c>
      <c r="T130" s="143">
        <f t="shared" si="19"/>
        <v>0</v>
      </c>
      <c r="U130" s="143">
        <f t="shared" si="20"/>
        <v>0</v>
      </c>
      <c r="V130" s="143">
        <f t="shared" si="21"/>
        <v>0</v>
      </c>
      <c r="W130" s="143">
        <f t="shared" si="22"/>
        <v>0</v>
      </c>
      <c r="X130" s="143">
        <f t="shared" si="23"/>
        <v>0</v>
      </c>
      <c r="Y130" s="143">
        <f t="shared" si="24"/>
        <v>0</v>
      </c>
      <c r="Z130" s="143">
        <f t="shared" si="25"/>
        <v>0</v>
      </c>
      <c r="AA130" s="143">
        <f t="shared" si="26"/>
        <v>0</v>
      </c>
      <c r="AB130" s="143">
        <f t="shared" si="27"/>
        <v>0</v>
      </c>
      <c r="AC130" s="143">
        <f t="shared" si="28"/>
        <v>0</v>
      </c>
      <c r="AD130" s="143">
        <f t="shared" si="29"/>
        <v>968.74720632574417</v>
      </c>
      <c r="AE130" s="142"/>
    </row>
    <row r="131" spans="1:31" x14ac:dyDescent="0.3">
      <c r="A131" s="147" t="s">
        <v>3545</v>
      </c>
      <c r="B131" s="147">
        <v>0.19789659402398707</v>
      </c>
      <c r="C131" s="146">
        <f t="shared" ref="C131:C194" si="30">B131/SUM($B$3:$B$1002)</f>
        <v>3.8433934621387612E-4</v>
      </c>
      <c r="D131" s="145">
        <f t="shared" ref="D131:D194" si="31">1000000000*C131</f>
        <v>384339.34621387615</v>
      </c>
      <c r="E131" s="144">
        <v>0</v>
      </c>
      <c r="F131" s="144">
        <v>0</v>
      </c>
      <c r="G131" s="144">
        <v>0</v>
      </c>
      <c r="H131" s="144">
        <v>0</v>
      </c>
      <c r="I131" s="144">
        <v>0</v>
      </c>
      <c r="J131" s="144">
        <v>0</v>
      </c>
      <c r="K131" s="144">
        <v>0</v>
      </c>
      <c r="L131" s="144">
        <v>0</v>
      </c>
      <c r="M131" s="144">
        <v>0</v>
      </c>
      <c r="N131" s="144">
        <v>0</v>
      </c>
      <c r="O131" s="144">
        <v>0</v>
      </c>
      <c r="P131" s="144">
        <v>0</v>
      </c>
      <c r="Q131" s="144">
        <v>0</v>
      </c>
      <c r="R131" s="143">
        <f t="shared" ref="R131:R194" si="32">$D131*E131/100</f>
        <v>0</v>
      </c>
      <c r="S131" s="143">
        <f t="shared" ref="S131:S194" si="33">$D131*F131/100</f>
        <v>0</v>
      </c>
      <c r="T131" s="143">
        <f t="shared" ref="T131:T194" si="34">$D131*G131/100</f>
        <v>0</v>
      </c>
      <c r="U131" s="143">
        <f t="shared" ref="U131:U194" si="35">$D131*H131/100</f>
        <v>0</v>
      </c>
      <c r="V131" s="143">
        <f t="shared" ref="V131:V194" si="36">$D131*I131/100</f>
        <v>0</v>
      </c>
      <c r="W131" s="143">
        <f t="shared" ref="W131:W194" si="37">$D131*J131/100</f>
        <v>0</v>
      </c>
      <c r="X131" s="143">
        <f t="shared" ref="X131:X194" si="38">$D131*K131/100</f>
        <v>0</v>
      </c>
      <c r="Y131" s="143">
        <f t="shared" ref="Y131:Y194" si="39">$D131*L131/100</f>
        <v>0</v>
      </c>
      <c r="Z131" s="143">
        <f t="shared" ref="Z131:Z194" si="40">$D131*M131/100</f>
        <v>0</v>
      </c>
      <c r="AA131" s="143">
        <f t="shared" ref="AA131:AA194" si="41">$D131*N131/100</f>
        <v>0</v>
      </c>
      <c r="AB131" s="143">
        <f t="shared" ref="AB131:AB194" si="42">$D131*O131/100</f>
        <v>0</v>
      </c>
      <c r="AC131" s="143">
        <f t="shared" ref="AC131:AC194" si="43">$D131*P131/100</f>
        <v>0</v>
      </c>
      <c r="AD131" s="143">
        <f t="shared" ref="AD131:AD194" si="44">$D131*Q131/100</f>
        <v>0</v>
      </c>
      <c r="AE131" s="142"/>
    </row>
    <row r="132" spans="1:31" x14ac:dyDescent="0.3">
      <c r="A132" s="147" t="s">
        <v>3544</v>
      </c>
      <c r="B132" s="147">
        <v>0.20924332112205435</v>
      </c>
      <c r="C132" s="146">
        <f t="shared" si="30"/>
        <v>4.0637607552721568E-4</v>
      </c>
      <c r="D132" s="145">
        <f t="shared" si="31"/>
        <v>406376.07552721567</v>
      </c>
      <c r="E132" s="144">
        <v>0.12</v>
      </c>
      <c r="F132" s="144">
        <v>0.12</v>
      </c>
      <c r="G132" s="144">
        <v>0</v>
      </c>
      <c r="H132" s="144">
        <v>0</v>
      </c>
      <c r="I132" s="144">
        <v>0</v>
      </c>
      <c r="J132" s="144">
        <v>0</v>
      </c>
      <c r="K132" s="144">
        <v>0</v>
      </c>
      <c r="L132" s="144">
        <v>20.23</v>
      </c>
      <c r="M132" s="144">
        <v>0</v>
      </c>
      <c r="N132" s="144">
        <v>0</v>
      </c>
      <c r="O132" s="144">
        <v>0</v>
      </c>
      <c r="P132" s="144">
        <v>0</v>
      </c>
      <c r="Q132" s="144">
        <v>0.12</v>
      </c>
      <c r="R132" s="143">
        <f t="shared" si="32"/>
        <v>487.6512906326588</v>
      </c>
      <c r="S132" s="143">
        <f t="shared" si="33"/>
        <v>487.6512906326588</v>
      </c>
      <c r="T132" s="143">
        <f t="shared" si="34"/>
        <v>0</v>
      </c>
      <c r="U132" s="143">
        <f t="shared" si="35"/>
        <v>0</v>
      </c>
      <c r="V132" s="143">
        <f t="shared" si="36"/>
        <v>0</v>
      </c>
      <c r="W132" s="143">
        <f t="shared" si="37"/>
        <v>0</v>
      </c>
      <c r="X132" s="143">
        <f t="shared" si="38"/>
        <v>0</v>
      </c>
      <c r="Y132" s="143">
        <f t="shared" si="39"/>
        <v>82209.88007915573</v>
      </c>
      <c r="Z132" s="143">
        <f t="shared" si="40"/>
        <v>0</v>
      </c>
      <c r="AA132" s="143">
        <f t="shared" si="41"/>
        <v>0</v>
      </c>
      <c r="AB132" s="143">
        <f t="shared" si="42"/>
        <v>0</v>
      </c>
      <c r="AC132" s="143">
        <f t="shared" si="43"/>
        <v>0</v>
      </c>
      <c r="AD132" s="143">
        <f t="shared" si="44"/>
        <v>487.6512906326588</v>
      </c>
      <c r="AE132" s="142"/>
    </row>
    <row r="133" spans="1:31" x14ac:dyDescent="0.3">
      <c r="A133" s="147" t="s">
        <v>3543</v>
      </c>
      <c r="B133" s="147">
        <v>0.7205139539071812</v>
      </c>
      <c r="C133" s="146">
        <f t="shared" si="30"/>
        <v>1.3993260639397118E-3</v>
      </c>
      <c r="D133" s="145">
        <f t="shared" si="31"/>
        <v>1399326.0639397118</v>
      </c>
      <c r="E133" s="144">
        <v>0</v>
      </c>
      <c r="F133" s="144">
        <v>0</v>
      </c>
      <c r="G133" s="144">
        <v>0</v>
      </c>
      <c r="H133" s="144">
        <v>0</v>
      </c>
      <c r="I133" s="144">
        <v>0</v>
      </c>
      <c r="J133" s="144">
        <v>0</v>
      </c>
      <c r="K133" s="144">
        <v>0</v>
      </c>
      <c r="L133" s="144">
        <v>0</v>
      </c>
      <c r="M133" s="144">
        <v>0</v>
      </c>
      <c r="N133" s="144">
        <v>0</v>
      </c>
      <c r="O133" s="144">
        <v>0</v>
      </c>
      <c r="P133" s="144">
        <v>0</v>
      </c>
      <c r="Q133" s="144">
        <v>0</v>
      </c>
      <c r="R133" s="143">
        <f t="shared" si="32"/>
        <v>0</v>
      </c>
      <c r="S133" s="143">
        <f t="shared" si="33"/>
        <v>0</v>
      </c>
      <c r="T133" s="143">
        <f t="shared" si="34"/>
        <v>0</v>
      </c>
      <c r="U133" s="143">
        <f t="shared" si="35"/>
        <v>0</v>
      </c>
      <c r="V133" s="143">
        <f t="shared" si="36"/>
        <v>0</v>
      </c>
      <c r="W133" s="143">
        <f t="shared" si="37"/>
        <v>0</v>
      </c>
      <c r="X133" s="143">
        <f t="shared" si="38"/>
        <v>0</v>
      </c>
      <c r="Y133" s="143">
        <f t="shared" si="39"/>
        <v>0</v>
      </c>
      <c r="Z133" s="143">
        <f t="shared" si="40"/>
        <v>0</v>
      </c>
      <c r="AA133" s="143">
        <f t="shared" si="41"/>
        <v>0</v>
      </c>
      <c r="AB133" s="143">
        <f t="shared" si="42"/>
        <v>0</v>
      </c>
      <c r="AC133" s="143">
        <f t="shared" si="43"/>
        <v>0</v>
      </c>
      <c r="AD133" s="143">
        <f t="shared" si="44"/>
        <v>0</v>
      </c>
      <c r="AE133" s="142"/>
    </row>
    <row r="134" spans="1:31" x14ac:dyDescent="0.3">
      <c r="A134" s="147" t="s">
        <v>3542</v>
      </c>
      <c r="B134" s="147">
        <v>0.29917194538682246</v>
      </c>
      <c r="C134" s="146">
        <f t="shared" si="30"/>
        <v>5.8102844297344312E-4</v>
      </c>
      <c r="D134" s="145">
        <f t="shared" si="31"/>
        <v>581028.44297344307</v>
      </c>
      <c r="E134" s="144">
        <v>0</v>
      </c>
      <c r="F134" s="144">
        <v>0</v>
      </c>
      <c r="G134" s="144">
        <v>0</v>
      </c>
      <c r="H134" s="144">
        <v>0</v>
      </c>
      <c r="I134" s="144">
        <v>0</v>
      </c>
      <c r="J134" s="144">
        <v>0</v>
      </c>
      <c r="K134" s="144">
        <v>0</v>
      </c>
      <c r="L134" s="144">
        <v>0</v>
      </c>
      <c r="M134" s="144">
        <v>0</v>
      </c>
      <c r="N134" s="144">
        <v>0</v>
      </c>
      <c r="O134" s="144">
        <v>42.853041376</v>
      </c>
      <c r="P134" s="144">
        <v>0</v>
      </c>
      <c r="Q134" s="144">
        <v>42.853041376</v>
      </c>
      <c r="R134" s="143">
        <f t="shared" si="32"/>
        <v>0</v>
      </c>
      <c r="S134" s="143">
        <f t="shared" si="33"/>
        <v>0</v>
      </c>
      <c r="T134" s="143">
        <f t="shared" si="34"/>
        <v>0</v>
      </c>
      <c r="U134" s="143">
        <f t="shared" si="35"/>
        <v>0</v>
      </c>
      <c r="V134" s="143">
        <f t="shared" si="36"/>
        <v>0</v>
      </c>
      <c r="W134" s="143">
        <f t="shared" si="37"/>
        <v>0</v>
      </c>
      <c r="X134" s="143">
        <f t="shared" si="38"/>
        <v>0</v>
      </c>
      <c r="Y134" s="143">
        <f t="shared" si="39"/>
        <v>0</v>
      </c>
      <c r="Z134" s="143">
        <f t="shared" si="40"/>
        <v>0</v>
      </c>
      <c r="AA134" s="143">
        <f t="shared" si="41"/>
        <v>0</v>
      </c>
      <c r="AB134" s="143">
        <f t="shared" si="42"/>
        <v>248988.35907373813</v>
      </c>
      <c r="AC134" s="143">
        <f t="shared" si="43"/>
        <v>0</v>
      </c>
      <c r="AD134" s="143">
        <f t="shared" si="44"/>
        <v>248988.35907373813</v>
      </c>
      <c r="AE134" s="142"/>
    </row>
    <row r="135" spans="1:31" x14ac:dyDescent="0.3">
      <c r="A135" s="147" t="s">
        <v>3541</v>
      </c>
      <c r="B135" s="147">
        <v>0.95931484603857609</v>
      </c>
      <c r="C135" s="146">
        <f t="shared" si="30"/>
        <v>1.8631065509648998E-3</v>
      </c>
      <c r="D135" s="145">
        <f t="shared" si="31"/>
        <v>1863106.5509648998</v>
      </c>
      <c r="E135" s="144">
        <v>0.81</v>
      </c>
      <c r="F135" s="144">
        <v>0</v>
      </c>
      <c r="G135" s="144">
        <v>4.04</v>
      </c>
      <c r="H135" s="144">
        <v>1.51</v>
      </c>
      <c r="I135" s="144">
        <v>10.119999999999999</v>
      </c>
      <c r="J135" s="144">
        <v>0</v>
      </c>
      <c r="K135" s="144">
        <v>0</v>
      </c>
      <c r="L135" s="144">
        <v>11.63</v>
      </c>
      <c r="M135" s="144">
        <v>2.5299999999999998</v>
      </c>
      <c r="N135" s="144">
        <v>0</v>
      </c>
      <c r="O135" s="144">
        <v>1.57</v>
      </c>
      <c r="P135" s="144">
        <v>1.51</v>
      </c>
      <c r="Q135" s="144">
        <v>6.42</v>
      </c>
      <c r="R135" s="143">
        <f t="shared" si="32"/>
        <v>15091.163062815689</v>
      </c>
      <c r="S135" s="143">
        <f t="shared" si="33"/>
        <v>0</v>
      </c>
      <c r="T135" s="143">
        <f t="shared" si="34"/>
        <v>75269.504658981954</v>
      </c>
      <c r="U135" s="143">
        <f t="shared" si="35"/>
        <v>28132.908919569989</v>
      </c>
      <c r="V135" s="143">
        <f t="shared" si="36"/>
        <v>188546.38295764785</v>
      </c>
      <c r="W135" s="143">
        <f t="shared" si="37"/>
        <v>0</v>
      </c>
      <c r="X135" s="143">
        <f t="shared" si="38"/>
        <v>0</v>
      </c>
      <c r="Y135" s="143">
        <f t="shared" si="39"/>
        <v>216679.29187721785</v>
      </c>
      <c r="Z135" s="143">
        <f t="shared" si="40"/>
        <v>47136.595739411961</v>
      </c>
      <c r="AA135" s="143">
        <f t="shared" si="41"/>
        <v>0</v>
      </c>
      <c r="AB135" s="143">
        <f t="shared" si="42"/>
        <v>29250.772850148929</v>
      </c>
      <c r="AC135" s="143">
        <f t="shared" si="43"/>
        <v>28132.908919569989</v>
      </c>
      <c r="AD135" s="143">
        <f t="shared" si="44"/>
        <v>119611.44057194657</v>
      </c>
      <c r="AE135" s="142"/>
    </row>
    <row r="136" spans="1:31" x14ac:dyDescent="0.3">
      <c r="A136" s="147" t="s">
        <v>3540</v>
      </c>
      <c r="B136" s="147">
        <v>0.54958789532193064</v>
      </c>
      <c r="C136" s="146">
        <f t="shared" si="30"/>
        <v>1.0673667903020505E-3</v>
      </c>
      <c r="D136" s="145">
        <f t="shared" si="31"/>
        <v>1067366.7903020505</v>
      </c>
      <c r="E136" s="144">
        <v>0</v>
      </c>
      <c r="F136" s="144">
        <v>0</v>
      </c>
      <c r="G136" s="144">
        <v>3.72</v>
      </c>
      <c r="H136" s="144">
        <v>0</v>
      </c>
      <c r="I136" s="144">
        <v>0</v>
      </c>
      <c r="J136" s="144">
        <v>0</v>
      </c>
      <c r="K136" s="144">
        <v>0</v>
      </c>
      <c r="L136" s="144">
        <v>0</v>
      </c>
      <c r="M136" s="144">
        <v>0</v>
      </c>
      <c r="N136" s="144">
        <v>0</v>
      </c>
      <c r="O136" s="144">
        <v>0</v>
      </c>
      <c r="P136" s="144">
        <v>0</v>
      </c>
      <c r="Q136" s="144">
        <v>3.72</v>
      </c>
      <c r="R136" s="143">
        <f t="shared" si="32"/>
        <v>0</v>
      </c>
      <c r="S136" s="143">
        <f t="shared" si="33"/>
        <v>0</v>
      </c>
      <c r="T136" s="143">
        <f t="shared" si="34"/>
        <v>39706.04459923628</v>
      </c>
      <c r="U136" s="143">
        <f t="shared" si="35"/>
        <v>0</v>
      </c>
      <c r="V136" s="143">
        <f t="shared" si="36"/>
        <v>0</v>
      </c>
      <c r="W136" s="143">
        <f t="shared" si="37"/>
        <v>0</v>
      </c>
      <c r="X136" s="143">
        <f t="shared" si="38"/>
        <v>0</v>
      </c>
      <c r="Y136" s="143">
        <f t="shared" si="39"/>
        <v>0</v>
      </c>
      <c r="Z136" s="143">
        <f t="shared" si="40"/>
        <v>0</v>
      </c>
      <c r="AA136" s="143">
        <f t="shared" si="41"/>
        <v>0</v>
      </c>
      <c r="AB136" s="143">
        <f t="shared" si="42"/>
        <v>0</v>
      </c>
      <c r="AC136" s="143">
        <f t="shared" si="43"/>
        <v>0</v>
      </c>
      <c r="AD136" s="143">
        <f t="shared" si="44"/>
        <v>39706.04459923628</v>
      </c>
      <c r="AE136" s="142"/>
    </row>
    <row r="137" spans="1:31" x14ac:dyDescent="0.3">
      <c r="A137" s="147" t="s">
        <v>3539</v>
      </c>
      <c r="B137" s="147">
        <v>0.55895552652411473</v>
      </c>
      <c r="C137" s="146">
        <f t="shared" si="30"/>
        <v>1.085559873763526E-3</v>
      </c>
      <c r="D137" s="145">
        <f t="shared" si="31"/>
        <v>1085559.8737635261</v>
      </c>
      <c r="E137" s="144">
        <v>0</v>
      </c>
      <c r="F137" s="144">
        <v>0</v>
      </c>
      <c r="G137" s="144">
        <v>0</v>
      </c>
      <c r="H137" s="144">
        <v>0</v>
      </c>
      <c r="I137" s="144">
        <v>0</v>
      </c>
      <c r="J137" s="144">
        <v>0</v>
      </c>
      <c r="K137" s="144">
        <v>0</v>
      </c>
      <c r="L137" s="144">
        <v>0</v>
      </c>
      <c r="M137" s="144">
        <v>0</v>
      </c>
      <c r="N137" s="144">
        <v>0</v>
      </c>
      <c r="O137" s="144">
        <v>83.8</v>
      </c>
      <c r="P137" s="144">
        <v>0</v>
      </c>
      <c r="Q137" s="144">
        <v>83.8</v>
      </c>
      <c r="R137" s="143">
        <f t="shared" si="32"/>
        <v>0</v>
      </c>
      <c r="S137" s="143">
        <f t="shared" si="33"/>
        <v>0</v>
      </c>
      <c r="T137" s="143">
        <f t="shared" si="34"/>
        <v>0</v>
      </c>
      <c r="U137" s="143">
        <f t="shared" si="35"/>
        <v>0</v>
      </c>
      <c r="V137" s="143">
        <f t="shared" si="36"/>
        <v>0</v>
      </c>
      <c r="W137" s="143">
        <f t="shared" si="37"/>
        <v>0</v>
      </c>
      <c r="X137" s="143">
        <f t="shared" si="38"/>
        <v>0</v>
      </c>
      <c r="Y137" s="143">
        <f t="shared" si="39"/>
        <v>0</v>
      </c>
      <c r="Z137" s="143">
        <f t="shared" si="40"/>
        <v>0</v>
      </c>
      <c r="AA137" s="143">
        <f t="shared" si="41"/>
        <v>0</v>
      </c>
      <c r="AB137" s="143">
        <f t="shared" si="42"/>
        <v>909699.17421383481</v>
      </c>
      <c r="AC137" s="143">
        <f t="shared" si="43"/>
        <v>0</v>
      </c>
      <c r="AD137" s="143">
        <f t="shared" si="44"/>
        <v>909699.17421383481</v>
      </c>
      <c r="AE137" s="142"/>
    </row>
    <row r="138" spans="1:31" x14ac:dyDescent="0.3">
      <c r="A138" s="147" t="s">
        <v>3538</v>
      </c>
      <c r="B138" s="147">
        <v>0.75482927577891523</v>
      </c>
      <c r="C138" s="146">
        <f t="shared" si="30"/>
        <v>1.4659706084724103E-3</v>
      </c>
      <c r="D138" s="145">
        <f t="shared" si="31"/>
        <v>1465970.6084724104</v>
      </c>
      <c r="E138" s="144">
        <v>0</v>
      </c>
      <c r="F138" s="144">
        <v>0</v>
      </c>
      <c r="G138" s="144">
        <v>0</v>
      </c>
      <c r="H138" s="144">
        <v>0</v>
      </c>
      <c r="I138" s="144">
        <v>0</v>
      </c>
      <c r="J138" s="144">
        <v>0</v>
      </c>
      <c r="K138" s="144">
        <v>0</v>
      </c>
      <c r="L138" s="144">
        <v>0</v>
      </c>
      <c r="M138" s="144">
        <v>0</v>
      </c>
      <c r="N138" s="144">
        <v>0</v>
      </c>
      <c r="O138" s="144">
        <v>57.4</v>
      </c>
      <c r="P138" s="144">
        <v>0</v>
      </c>
      <c r="Q138" s="144">
        <v>57.4</v>
      </c>
      <c r="R138" s="143">
        <f t="shared" si="32"/>
        <v>0</v>
      </c>
      <c r="S138" s="143">
        <f t="shared" si="33"/>
        <v>0</v>
      </c>
      <c r="T138" s="143">
        <f t="shared" si="34"/>
        <v>0</v>
      </c>
      <c r="U138" s="143">
        <f t="shared" si="35"/>
        <v>0</v>
      </c>
      <c r="V138" s="143">
        <f t="shared" si="36"/>
        <v>0</v>
      </c>
      <c r="W138" s="143">
        <f t="shared" si="37"/>
        <v>0</v>
      </c>
      <c r="X138" s="143">
        <f t="shared" si="38"/>
        <v>0</v>
      </c>
      <c r="Y138" s="143">
        <f t="shared" si="39"/>
        <v>0</v>
      </c>
      <c r="Z138" s="143">
        <f t="shared" si="40"/>
        <v>0</v>
      </c>
      <c r="AA138" s="143">
        <f t="shared" si="41"/>
        <v>0</v>
      </c>
      <c r="AB138" s="143">
        <f t="shared" si="42"/>
        <v>841467.12926316354</v>
      </c>
      <c r="AC138" s="143">
        <f t="shared" si="43"/>
        <v>0</v>
      </c>
      <c r="AD138" s="143">
        <f t="shared" si="44"/>
        <v>841467.12926316354</v>
      </c>
      <c r="AE138" s="142"/>
    </row>
    <row r="139" spans="1:31" x14ac:dyDescent="0.3">
      <c r="A139" s="147" t="s">
        <v>3537</v>
      </c>
      <c r="B139" s="147">
        <v>9.187489727188336E-2</v>
      </c>
      <c r="C139" s="146">
        <f t="shared" si="30"/>
        <v>1.7843226724085313E-4</v>
      </c>
      <c r="D139" s="145">
        <f t="shared" si="31"/>
        <v>178432.26724085314</v>
      </c>
      <c r="E139" s="144">
        <v>0</v>
      </c>
      <c r="F139" s="144">
        <v>0</v>
      </c>
      <c r="G139" s="144">
        <v>0</v>
      </c>
      <c r="H139" s="144">
        <v>0</v>
      </c>
      <c r="I139" s="144">
        <v>0</v>
      </c>
      <c r="J139" s="144">
        <v>0</v>
      </c>
      <c r="K139" s="144">
        <v>0</v>
      </c>
      <c r="L139" s="144">
        <v>0</v>
      </c>
      <c r="M139" s="144">
        <v>0</v>
      </c>
      <c r="N139" s="144">
        <v>0</v>
      </c>
      <c r="O139" s="144">
        <v>0</v>
      </c>
      <c r="P139" s="144">
        <v>0</v>
      </c>
      <c r="Q139" s="144">
        <v>0</v>
      </c>
      <c r="R139" s="143">
        <f t="shared" si="32"/>
        <v>0</v>
      </c>
      <c r="S139" s="143">
        <f t="shared" si="33"/>
        <v>0</v>
      </c>
      <c r="T139" s="143">
        <f t="shared" si="34"/>
        <v>0</v>
      </c>
      <c r="U139" s="143">
        <f t="shared" si="35"/>
        <v>0</v>
      </c>
      <c r="V139" s="143">
        <f t="shared" si="36"/>
        <v>0</v>
      </c>
      <c r="W139" s="143">
        <f t="shared" si="37"/>
        <v>0</v>
      </c>
      <c r="X139" s="143">
        <f t="shared" si="38"/>
        <v>0</v>
      </c>
      <c r="Y139" s="143">
        <f t="shared" si="39"/>
        <v>0</v>
      </c>
      <c r="Z139" s="143">
        <f t="shared" si="40"/>
        <v>0</v>
      </c>
      <c r="AA139" s="143">
        <f t="shared" si="41"/>
        <v>0</v>
      </c>
      <c r="AB139" s="143">
        <f t="shared" si="42"/>
        <v>0</v>
      </c>
      <c r="AC139" s="143">
        <f t="shared" si="43"/>
        <v>0</v>
      </c>
      <c r="AD139" s="143">
        <f t="shared" si="44"/>
        <v>0</v>
      </c>
      <c r="AE139" s="142"/>
    </row>
    <row r="140" spans="1:31" x14ac:dyDescent="0.3">
      <c r="A140" s="147" t="s">
        <v>3536</v>
      </c>
      <c r="B140" s="147">
        <v>0.15421646641725339</v>
      </c>
      <c r="C140" s="146">
        <f t="shared" si="30"/>
        <v>2.9950720562192722E-4</v>
      </c>
      <c r="D140" s="145">
        <f t="shared" si="31"/>
        <v>299507.20562192722</v>
      </c>
      <c r="E140" s="144">
        <v>0</v>
      </c>
      <c r="F140" s="144">
        <v>0</v>
      </c>
      <c r="G140" s="144">
        <v>0</v>
      </c>
      <c r="H140" s="144">
        <v>3.32</v>
      </c>
      <c r="I140" s="144">
        <v>0</v>
      </c>
      <c r="J140" s="144">
        <v>0</v>
      </c>
      <c r="K140" s="144">
        <v>0</v>
      </c>
      <c r="L140" s="144">
        <v>3.32</v>
      </c>
      <c r="M140" s="144">
        <v>0</v>
      </c>
      <c r="N140" s="144">
        <v>0</v>
      </c>
      <c r="O140" s="144">
        <v>0</v>
      </c>
      <c r="P140" s="144">
        <v>0</v>
      </c>
      <c r="Q140" s="144">
        <v>0</v>
      </c>
      <c r="R140" s="143">
        <f t="shared" si="32"/>
        <v>0</v>
      </c>
      <c r="S140" s="143">
        <f t="shared" si="33"/>
        <v>0</v>
      </c>
      <c r="T140" s="143">
        <f t="shared" si="34"/>
        <v>0</v>
      </c>
      <c r="U140" s="143">
        <f t="shared" si="35"/>
        <v>9943.6392266479834</v>
      </c>
      <c r="V140" s="143">
        <f t="shared" si="36"/>
        <v>0</v>
      </c>
      <c r="W140" s="143">
        <f t="shared" si="37"/>
        <v>0</v>
      </c>
      <c r="X140" s="143">
        <f t="shared" si="38"/>
        <v>0</v>
      </c>
      <c r="Y140" s="143">
        <f t="shared" si="39"/>
        <v>9943.6392266479834</v>
      </c>
      <c r="Z140" s="143">
        <f t="shared" si="40"/>
        <v>0</v>
      </c>
      <c r="AA140" s="143">
        <f t="shared" si="41"/>
        <v>0</v>
      </c>
      <c r="AB140" s="143">
        <f t="shared" si="42"/>
        <v>0</v>
      </c>
      <c r="AC140" s="143">
        <f t="shared" si="43"/>
        <v>0</v>
      </c>
      <c r="AD140" s="143">
        <f t="shared" si="44"/>
        <v>0</v>
      </c>
      <c r="AE140" s="142"/>
    </row>
    <row r="141" spans="1:31" x14ac:dyDescent="0.3">
      <c r="A141" s="147" t="s">
        <v>3535</v>
      </c>
      <c r="B141" s="147">
        <v>0.81657308816268048</v>
      </c>
      <c r="C141" s="146">
        <f t="shared" si="30"/>
        <v>1.5858846302440643E-3</v>
      </c>
      <c r="D141" s="145">
        <f t="shared" si="31"/>
        <v>1585884.6302440644</v>
      </c>
      <c r="E141" s="144">
        <v>0</v>
      </c>
      <c r="F141" s="144">
        <v>0</v>
      </c>
      <c r="G141" s="144">
        <v>0</v>
      </c>
      <c r="H141" s="144">
        <v>0</v>
      </c>
      <c r="I141" s="144">
        <v>0</v>
      </c>
      <c r="J141" s="144">
        <v>0</v>
      </c>
      <c r="K141" s="144">
        <v>0</v>
      </c>
      <c r="L141" s="144">
        <v>0</v>
      </c>
      <c r="M141" s="144">
        <v>0</v>
      </c>
      <c r="N141" s="144">
        <v>0</v>
      </c>
      <c r="O141" s="144">
        <v>0</v>
      </c>
      <c r="P141" s="144">
        <v>0</v>
      </c>
      <c r="Q141" s="144">
        <v>0</v>
      </c>
      <c r="R141" s="143">
        <f t="shared" si="32"/>
        <v>0</v>
      </c>
      <c r="S141" s="143">
        <f t="shared" si="33"/>
        <v>0</v>
      </c>
      <c r="T141" s="143">
        <f t="shared" si="34"/>
        <v>0</v>
      </c>
      <c r="U141" s="143">
        <f t="shared" si="35"/>
        <v>0</v>
      </c>
      <c r="V141" s="143">
        <f t="shared" si="36"/>
        <v>0</v>
      </c>
      <c r="W141" s="143">
        <f t="shared" si="37"/>
        <v>0</v>
      </c>
      <c r="X141" s="143">
        <f t="shared" si="38"/>
        <v>0</v>
      </c>
      <c r="Y141" s="143">
        <f t="shared" si="39"/>
        <v>0</v>
      </c>
      <c r="Z141" s="143">
        <f t="shared" si="40"/>
        <v>0</v>
      </c>
      <c r="AA141" s="143">
        <f t="shared" si="41"/>
        <v>0</v>
      </c>
      <c r="AB141" s="143">
        <f t="shared" si="42"/>
        <v>0</v>
      </c>
      <c r="AC141" s="143">
        <f t="shared" si="43"/>
        <v>0</v>
      </c>
      <c r="AD141" s="143">
        <f t="shared" si="44"/>
        <v>0</v>
      </c>
      <c r="AE141" s="142"/>
    </row>
    <row r="142" spans="1:31" x14ac:dyDescent="0.3">
      <c r="A142" s="147" t="s">
        <v>3534</v>
      </c>
      <c r="B142" s="147">
        <v>0.7135128772960575</v>
      </c>
      <c r="C142" s="146">
        <f t="shared" si="30"/>
        <v>1.3857291184198389E-3</v>
      </c>
      <c r="D142" s="145">
        <f t="shared" si="31"/>
        <v>1385729.1184198388</v>
      </c>
      <c r="E142" s="144">
        <v>0</v>
      </c>
      <c r="F142" s="144">
        <v>0</v>
      </c>
      <c r="G142" s="144">
        <v>0</v>
      </c>
      <c r="H142" s="144">
        <v>0</v>
      </c>
      <c r="I142" s="144">
        <v>0</v>
      </c>
      <c r="J142" s="144">
        <v>0</v>
      </c>
      <c r="K142" s="144">
        <v>0</v>
      </c>
      <c r="L142" s="144">
        <v>0</v>
      </c>
      <c r="M142" s="144">
        <v>0</v>
      </c>
      <c r="N142" s="144">
        <v>0</v>
      </c>
      <c r="O142" s="144">
        <v>0</v>
      </c>
      <c r="P142" s="144">
        <v>0</v>
      </c>
      <c r="Q142" s="144">
        <v>0</v>
      </c>
      <c r="R142" s="143">
        <f t="shared" si="32"/>
        <v>0</v>
      </c>
      <c r="S142" s="143">
        <f t="shared" si="33"/>
        <v>0</v>
      </c>
      <c r="T142" s="143">
        <f t="shared" si="34"/>
        <v>0</v>
      </c>
      <c r="U142" s="143">
        <f t="shared" si="35"/>
        <v>0</v>
      </c>
      <c r="V142" s="143">
        <f t="shared" si="36"/>
        <v>0</v>
      </c>
      <c r="W142" s="143">
        <f t="shared" si="37"/>
        <v>0</v>
      </c>
      <c r="X142" s="143">
        <f t="shared" si="38"/>
        <v>0</v>
      </c>
      <c r="Y142" s="143">
        <f t="shared" si="39"/>
        <v>0</v>
      </c>
      <c r="Z142" s="143">
        <f t="shared" si="40"/>
        <v>0</v>
      </c>
      <c r="AA142" s="143">
        <f t="shared" si="41"/>
        <v>0</v>
      </c>
      <c r="AB142" s="143">
        <f t="shared" si="42"/>
        <v>0</v>
      </c>
      <c r="AC142" s="143">
        <f t="shared" si="43"/>
        <v>0</v>
      </c>
      <c r="AD142" s="143">
        <f t="shared" si="44"/>
        <v>0</v>
      </c>
      <c r="AE142" s="142"/>
    </row>
    <row r="143" spans="1:31" x14ac:dyDescent="0.3">
      <c r="A143" s="147" t="s">
        <v>3533</v>
      </c>
      <c r="B143" s="147">
        <v>0.20934309636407633</v>
      </c>
      <c r="C143" s="146">
        <f t="shared" si="30"/>
        <v>4.065698512284913E-4</v>
      </c>
      <c r="D143" s="145">
        <f t="shared" si="31"/>
        <v>406569.85122849129</v>
      </c>
      <c r="E143" s="144">
        <v>0</v>
      </c>
      <c r="F143" s="144">
        <v>0</v>
      </c>
      <c r="G143" s="144">
        <v>0</v>
      </c>
      <c r="H143" s="144">
        <v>0</v>
      </c>
      <c r="I143" s="144">
        <v>0</v>
      </c>
      <c r="J143" s="144">
        <v>0</v>
      </c>
      <c r="K143" s="144">
        <v>0</v>
      </c>
      <c r="L143" s="144">
        <v>0</v>
      </c>
      <c r="M143" s="144">
        <v>0</v>
      </c>
      <c r="N143" s="144">
        <v>0</v>
      </c>
      <c r="O143" s="144">
        <v>0</v>
      </c>
      <c r="P143" s="144">
        <v>0</v>
      </c>
      <c r="Q143" s="144">
        <v>0</v>
      </c>
      <c r="R143" s="143">
        <f t="shared" si="32"/>
        <v>0</v>
      </c>
      <c r="S143" s="143">
        <f t="shared" si="33"/>
        <v>0</v>
      </c>
      <c r="T143" s="143">
        <f t="shared" si="34"/>
        <v>0</v>
      </c>
      <c r="U143" s="143">
        <f t="shared" si="35"/>
        <v>0</v>
      </c>
      <c r="V143" s="143">
        <f t="shared" si="36"/>
        <v>0</v>
      </c>
      <c r="W143" s="143">
        <f t="shared" si="37"/>
        <v>0</v>
      </c>
      <c r="X143" s="143">
        <f t="shared" si="38"/>
        <v>0</v>
      </c>
      <c r="Y143" s="143">
        <f t="shared" si="39"/>
        <v>0</v>
      </c>
      <c r="Z143" s="143">
        <f t="shared" si="40"/>
        <v>0</v>
      </c>
      <c r="AA143" s="143">
        <f t="shared" si="41"/>
        <v>0</v>
      </c>
      <c r="AB143" s="143">
        <f t="shared" si="42"/>
        <v>0</v>
      </c>
      <c r="AC143" s="143">
        <f t="shared" si="43"/>
        <v>0</v>
      </c>
      <c r="AD143" s="143">
        <f t="shared" si="44"/>
        <v>0</v>
      </c>
      <c r="AE143" s="142"/>
    </row>
    <row r="144" spans="1:31" x14ac:dyDescent="0.3">
      <c r="A144" s="147" t="s">
        <v>3532</v>
      </c>
      <c r="B144" s="147">
        <v>0.37336350003648477</v>
      </c>
      <c r="C144" s="146">
        <f t="shared" si="30"/>
        <v>7.2511749993410003E-4</v>
      </c>
      <c r="D144" s="145">
        <f t="shared" si="31"/>
        <v>725117.49993410008</v>
      </c>
      <c r="E144" s="144">
        <v>0</v>
      </c>
      <c r="F144" s="144">
        <v>0</v>
      </c>
      <c r="G144" s="144">
        <v>0</v>
      </c>
      <c r="H144" s="144">
        <v>0</v>
      </c>
      <c r="I144" s="144">
        <v>0</v>
      </c>
      <c r="J144" s="144">
        <v>0</v>
      </c>
      <c r="K144" s="144">
        <v>0</v>
      </c>
      <c r="L144" s="144">
        <v>0</v>
      </c>
      <c r="M144" s="144">
        <v>0</v>
      </c>
      <c r="N144" s="144">
        <v>0</v>
      </c>
      <c r="O144" s="144">
        <v>0</v>
      </c>
      <c r="P144" s="144">
        <v>0</v>
      </c>
      <c r="Q144" s="144">
        <v>0</v>
      </c>
      <c r="R144" s="143">
        <f t="shared" si="32"/>
        <v>0</v>
      </c>
      <c r="S144" s="143">
        <f t="shared" si="33"/>
        <v>0</v>
      </c>
      <c r="T144" s="143">
        <f t="shared" si="34"/>
        <v>0</v>
      </c>
      <c r="U144" s="143">
        <f t="shared" si="35"/>
        <v>0</v>
      </c>
      <c r="V144" s="143">
        <f t="shared" si="36"/>
        <v>0</v>
      </c>
      <c r="W144" s="143">
        <f t="shared" si="37"/>
        <v>0</v>
      </c>
      <c r="X144" s="143">
        <f t="shared" si="38"/>
        <v>0</v>
      </c>
      <c r="Y144" s="143">
        <f t="shared" si="39"/>
        <v>0</v>
      </c>
      <c r="Z144" s="143">
        <f t="shared" si="40"/>
        <v>0</v>
      </c>
      <c r="AA144" s="143">
        <f t="shared" si="41"/>
        <v>0</v>
      </c>
      <c r="AB144" s="143">
        <f t="shared" si="42"/>
        <v>0</v>
      </c>
      <c r="AC144" s="143">
        <f t="shared" si="43"/>
        <v>0</v>
      </c>
      <c r="AD144" s="143">
        <f t="shared" si="44"/>
        <v>0</v>
      </c>
      <c r="AE144" s="142"/>
    </row>
    <row r="145" spans="1:31" x14ac:dyDescent="0.3">
      <c r="A145" s="147" t="s">
        <v>3531</v>
      </c>
      <c r="B145" s="147">
        <v>6.2459585457521061E-2</v>
      </c>
      <c r="C145" s="146">
        <f t="shared" si="30"/>
        <v>1.2130414046753953E-4</v>
      </c>
      <c r="D145" s="145">
        <f t="shared" si="31"/>
        <v>121304.14046753953</v>
      </c>
      <c r="E145" s="144">
        <v>0.87</v>
      </c>
      <c r="F145" s="144">
        <v>0.21</v>
      </c>
      <c r="G145" s="144">
        <v>0</v>
      </c>
      <c r="H145" s="144">
        <v>0</v>
      </c>
      <c r="I145" s="144">
        <v>0</v>
      </c>
      <c r="J145" s="144">
        <v>0</v>
      </c>
      <c r="K145" s="144">
        <v>0</v>
      </c>
      <c r="L145" s="144">
        <v>0</v>
      </c>
      <c r="M145" s="144">
        <v>0</v>
      </c>
      <c r="N145" s="144">
        <v>0</v>
      </c>
      <c r="O145" s="144">
        <v>0</v>
      </c>
      <c r="P145" s="144">
        <v>0</v>
      </c>
      <c r="Q145" s="144">
        <v>0.87</v>
      </c>
      <c r="R145" s="143">
        <f t="shared" si="32"/>
        <v>1055.3460220675938</v>
      </c>
      <c r="S145" s="143">
        <f t="shared" si="33"/>
        <v>254.73869498183299</v>
      </c>
      <c r="T145" s="143">
        <f t="shared" si="34"/>
        <v>0</v>
      </c>
      <c r="U145" s="143">
        <f t="shared" si="35"/>
        <v>0</v>
      </c>
      <c r="V145" s="143">
        <f t="shared" si="36"/>
        <v>0</v>
      </c>
      <c r="W145" s="143">
        <f t="shared" si="37"/>
        <v>0</v>
      </c>
      <c r="X145" s="143">
        <f t="shared" si="38"/>
        <v>0</v>
      </c>
      <c r="Y145" s="143">
        <f t="shared" si="39"/>
        <v>0</v>
      </c>
      <c r="Z145" s="143">
        <f t="shared" si="40"/>
        <v>0</v>
      </c>
      <c r="AA145" s="143">
        <f t="shared" si="41"/>
        <v>0</v>
      </c>
      <c r="AB145" s="143">
        <f t="shared" si="42"/>
        <v>0</v>
      </c>
      <c r="AC145" s="143">
        <f t="shared" si="43"/>
        <v>0</v>
      </c>
      <c r="AD145" s="143">
        <f t="shared" si="44"/>
        <v>1055.3460220675938</v>
      </c>
      <c r="AE145" s="142"/>
    </row>
    <row r="146" spans="1:31" x14ac:dyDescent="0.3">
      <c r="A146" s="147" t="s">
        <v>3530</v>
      </c>
      <c r="B146" s="147">
        <v>0.55291736071605035</v>
      </c>
      <c r="C146" s="146">
        <f t="shared" si="30"/>
        <v>1.0738330185821722E-3</v>
      </c>
      <c r="D146" s="145">
        <f t="shared" si="31"/>
        <v>1073833.0185821722</v>
      </c>
      <c r="E146" s="144">
        <v>0</v>
      </c>
      <c r="F146" s="144">
        <v>0</v>
      </c>
      <c r="G146" s="144">
        <v>0</v>
      </c>
      <c r="H146" s="144">
        <v>0</v>
      </c>
      <c r="I146" s="144">
        <v>0</v>
      </c>
      <c r="J146" s="144">
        <v>0</v>
      </c>
      <c r="K146" s="144">
        <v>0</v>
      </c>
      <c r="L146" s="144">
        <v>0</v>
      </c>
      <c r="M146" s="144">
        <v>0</v>
      </c>
      <c r="N146" s="144">
        <v>0</v>
      </c>
      <c r="O146" s="144">
        <v>0</v>
      </c>
      <c r="P146" s="144">
        <v>0</v>
      </c>
      <c r="Q146" s="144">
        <v>0</v>
      </c>
      <c r="R146" s="143">
        <f t="shared" si="32"/>
        <v>0</v>
      </c>
      <c r="S146" s="143">
        <f t="shared" si="33"/>
        <v>0</v>
      </c>
      <c r="T146" s="143">
        <f t="shared" si="34"/>
        <v>0</v>
      </c>
      <c r="U146" s="143">
        <f t="shared" si="35"/>
        <v>0</v>
      </c>
      <c r="V146" s="143">
        <f t="shared" si="36"/>
        <v>0</v>
      </c>
      <c r="W146" s="143">
        <f t="shared" si="37"/>
        <v>0</v>
      </c>
      <c r="X146" s="143">
        <f t="shared" si="38"/>
        <v>0</v>
      </c>
      <c r="Y146" s="143">
        <f t="shared" si="39"/>
        <v>0</v>
      </c>
      <c r="Z146" s="143">
        <f t="shared" si="40"/>
        <v>0</v>
      </c>
      <c r="AA146" s="143">
        <f t="shared" si="41"/>
        <v>0</v>
      </c>
      <c r="AB146" s="143">
        <f t="shared" si="42"/>
        <v>0</v>
      </c>
      <c r="AC146" s="143">
        <f t="shared" si="43"/>
        <v>0</v>
      </c>
      <c r="AD146" s="143">
        <f t="shared" si="44"/>
        <v>0</v>
      </c>
      <c r="AE146" s="142"/>
    </row>
    <row r="147" spans="1:31" x14ac:dyDescent="0.3">
      <c r="A147" s="147" t="s">
        <v>3529</v>
      </c>
      <c r="B147" s="147">
        <v>0.6382708391454881</v>
      </c>
      <c r="C147" s="146">
        <f t="shared" si="30"/>
        <v>1.2395998942499465E-3</v>
      </c>
      <c r="D147" s="145">
        <f t="shared" si="31"/>
        <v>1239599.8942499466</v>
      </c>
      <c r="E147" s="144">
        <v>1.19</v>
      </c>
      <c r="F147" s="144">
        <v>0</v>
      </c>
      <c r="G147" s="144">
        <v>1.48</v>
      </c>
      <c r="H147" s="144">
        <v>0</v>
      </c>
      <c r="I147" s="144">
        <v>0</v>
      </c>
      <c r="J147" s="144">
        <v>0</v>
      </c>
      <c r="K147" s="144">
        <v>0</v>
      </c>
      <c r="L147" s="144">
        <v>0</v>
      </c>
      <c r="M147" s="144">
        <v>0</v>
      </c>
      <c r="N147" s="144">
        <v>0</v>
      </c>
      <c r="O147" s="144">
        <v>0</v>
      </c>
      <c r="P147" s="144">
        <v>0</v>
      </c>
      <c r="Q147" s="144">
        <v>2.67</v>
      </c>
      <c r="R147" s="143">
        <f t="shared" si="32"/>
        <v>14751.238741574365</v>
      </c>
      <c r="S147" s="143">
        <f t="shared" si="33"/>
        <v>0</v>
      </c>
      <c r="T147" s="143">
        <f t="shared" si="34"/>
        <v>18346.078434899209</v>
      </c>
      <c r="U147" s="143">
        <f t="shared" si="35"/>
        <v>0</v>
      </c>
      <c r="V147" s="143">
        <f t="shared" si="36"/>
        <v>0</v>
      </c>
      <c r="W147" s="143">
        <f t="shared" si="37"/>
        <v>0</v>
      </c>
      <c r="X147" s="143">
        <f t="shared" si="38"/>
        <v>0</v>
      </c>
      <c r="Y147" s="143">
        <f t="shared" si="39"/>
        <v>0</v>
      </c>
      <c r="Z147" s="143">
        <f t="shared" si="40"/>
        <v>0</v>
      </c>
      <c r="AA147" s="143">
        <f t="shared" si="41"/>
        <v>0</v>
      </c>
      <c r="AB147" s="143">
        <f t="shared" si="42"/>
        <v>0</v>
      </c>
      <c r="AC147" s="143">
        <f t="shared" si="43"/>
        <v>0</v>
      </c>
      <c r="AD147" s="143">
        <f t="shared" si="44"/>
        <v>33097.317176473574</v>
      </c>
      <c r="AE147" s="142"/>
    </row>
    <row r="148" spans="1:31" x14ac:dyDescent="0.3">
      <c r="A148" s="147" t="s">
        <v>3528</v>
      </c>
      <c r="B148" s="147">
        <v>0.78786096763514346</v>
      </c>
      <c r="C148" s="146">
        <f t="shared" si="30"/>
        <v>1.5301221868003433E-3</v>
      </c>
      <c r="D148" s="145">
        <f t="shared" si="31"/>
        <v>1530122.1868003432</v>
      </c>
      <c r="E148" s="144">
        <v>0</v>
      </c>
      <c r="F148" s="144">
        <v>0</v>
      </c>
      <c r="G148" s="144">
        <v>0</v>
      </c>
      <c r="H148" s="144">
        <v>0</v>
      </c>
      <c r="I148" s="144">
        <v>0</v>
      </c>
      <c r="J148" s="144">
        <v>0</v>
      </c>
      <c r="K148" s="144">
        <v>0</v>
      </c>
      <c r="L148" s="144">
        <v>0</v>
      </c>
      <c r="M148" s="144">
        <v>0</v>
      </c>
      <c r="N148" s="144">
        <v>0</v>
      </c>
      <c r="O148" s="144">
        <v>0</v>
      </c>
      <c r="P148" s="144">
        <v>0</v>
      </c>
      <c r="Q148" s="144">
        <v>0</v>
      </c>
      <c r="R148" s="143">
        <f t="shared" si="32"/>
        <v>0</v>
      </c>
      <c r="S148" s="143">
        <f t="shared" si="33"/>
        <v>0</v>
      </c>
      <c r="T148" s="143">
        <f t="shared" si="34"/>
        <v>0</v>
      </c>
      <c r="U148" s="143">
        <f t="shared" si="35"/>
        <v>0</v>
      </c>
      <c r="V148" s="143">
        <f t="shared" si="36"/>
        <v>0</v>
      </c>
      <c r="W148" s="143">
        <f t="shared" si="37"/>
        <v>0</v>
      </c>
      <c r="X148" s="143">
        <f t="shared" si="38"/>
        <v>0</v>
      </c>
      <c r="Y148" s="143">
        <f t="shared" si="39"/>
        <v>0</v>
      </c>
      <c r="Z148" s="143">
        <f t="shared" si="40"/>
        <v>0</v>
      </c>
      <c r="AA148" s="143">
        <f t="shared" si="41"/>
        <v>0</v>
      </c>
      <c r="AB148" s="143">
        <f t="shared" si="42"/>
        <v>0</v>
      </c>
      <c r="AC148" s="143">
        <f t="shared" si="43"/>
        <v>0</v>
      </c>
      <c r="AD148" s="143">
        <f t="shared" si="44"/>
        <v>0</v>
      </c>
      <c r="AE148" s="142"/>
    </row>
    <row r="149" spans="1:31" x14ac:dyDescent="0.3">
      <c r="A149" s="147" t="s">
        <v>3527</v>
      </c>
      <c r="B149" s="147">
        <v>0.77673398095542223</v>
      </c>
      <c r="C149" s="146">
        <f t="shared" si="30"/>
        <v>1.5085122202069001E-3</v>
      </c>
      <c r="D149" s="145">
        <f t="shared" si="31"/>
        <v>1508512.2202069</v>
      </c>
      <c r="E149" s="144">
        <v>0</v>
      </c>
      <c r="F149" s="144">
        <v>0</v>
      </c>
      <c r="G149" s="144">
        <v>0</v>
      </c>
      <c r="H149" s="144">
        <v>0</v>
      </c>
      <c r="I149" s="144">
        <v>0</v>
      </c>
      <c r="J149" s="144">
        <v>0</v>
      </c>
      <c r="K149" s="144">
        <v>0</v>
      </c>
      <c r="L149" s="144">
        <v>0</v>
      </c>
      <c r="M149" s="144">
        <v>0</v>
      </c>
      <c r="N149" s="144">
        <v>0</v>
      </c>
      <c r="O149" s="144">
        <v>0</v>
      </c>
      <c r="P149" s="144">
        <v>0</v>
      </c>
      <c r="Q149" s="144">
        <v>0</v>
      </c>
      <c r="R149" s="143">
        <f t="shared" si="32"/>
        <v>0</v>
      </c>
      <c r="S149" s="143">
        <f t="shared" si="33"/>
        <v>0</v>
      </c>
      <c r="T149" s="143">
        <f t="shared" si="34"/>
        <v>0</v>
      </c>
      <c r="U149" s="143">
        <f t="shared" si="35"/>
        <v>0</v>
      </c>
      <c r="V149" s="143">
        <f t="shared" si="36"/>
        <v>0</v>
      </c>
      <c r="W149" s="143">
        <f t="shared" si="37"/>
        <v>0</v>
      </c>
      <c r="X149" s="143">
        <f t="shared" si="38"/>
        <v>0</v>
      </c>
      <c r="Y149" s="143">
        <f t="shared" si="39"/>
        <v>0</v>
      </c>
      <c r="Z149" s="143">
        <f t="shared" si="40"/>
        <v>0</v>
      </c>
      <c r="AA149" s="143">
        <f t="shared" si="41"/>
        <v>0</v>
      </c>
      <c r="AB149" s="143">
        <f t="shared" si="42"/>
        <v>0</v>
      </c>
      <c r="AC149" s="143">
        <f t="shared" si="43"/>
        <v>0</v>
      </c>
      <c r="AD149" s="143">
        <f t="shared" si="44"/>
        <v>0</v>
      </c>
      <c r="AE149" s="142"/>
    </row>
    <row r="150" spans="1:31" x14ac:dyDescent="0.3">
      <c r="A150" s="147" t="s">
        <v>3526</v>
      </c>
      <c r="B150" s="147">
        <v>0.93495089248260088</v>
      </c>
      <c r="C150" s="146">
        <f t="shared" si="30"/>
        <v>1.8157887786350046E-3</v>
      </c>
      <c r="D150" s="145">
        <f t="shared" si="31"/>
        <v>1815788.7786350045</v>
      </c>
      <c r="E150" s="144">
        <v>0</v>
      </c>
      <c r="F150" s="144">
        <v>0</v>
      </c>
      <c r="G150" s="144">
        <v>0</v>
      </c>
      <c r="H150" s="144">
        <v>0</v>
      </c>
      <c r="I150" s="144">
        <v>0</v>
      </c>
      <c r="J150" s="144">
        <v>0</v>
      </c>
      <c r="K150" s="144">
        <v>0</v>
      </c>
      <c r="L150" s="144">
        <v>0</v>
      </c>
      <c r="M150" s="144">
        <v>0</v>
      </c>
      <c r="N150" s="144">
        <v>0</v>
      </c>
      <c r="O150" s="144">
        <v>0</v>
      </c>
      <c r="P150" s="144">
        <v>0</v>
      </c>
      <c r="Q150" s="144">
        <v>0</v>
      </c>
      <c r="R150" s="143">
        <f t="shared" si="32"/>
        <v>0</v>
      </c>
      <c r="S150" s="143">
        <f t="shared" si="33"/>
        <v>0</v>
      </c>
      <c r="T150" s="143">
        <f t="shared" si="34"/>
        <v>0</v>
      </c>
      <c r="U150" s="143">
        <f t="shared" si="35"/>
        <v>0</v>
      </c>
      <c r="V150" s="143">
        <f t="shared" si="36"/>
        <v>0</v>
      </c>
      <c r="W150" s="143">
        <f t="shared" si="37"/>
        <v>0</v>
      </c>
      <c r="X150" s="143">
        <f t="shared" si="38"/>
        <v>0</v>
      </c>
      <c r="Y150" s="143">
        <f t="shared" si="39"/>
        <v>0</v>
      </c>
      <c r="Z150" s="143">
        <f t="shared" si="40"/>
        <v>0</v>
      </c>
      <c r="AA150" s="143">
        <f t="shared" si="41"/>
        <v>0</v>
      </c>
      <c r="AB150" s="143">
        <f t="shared" si="42"/>
        <v>0</v>
      </c>
      <c r="AC150" s="143">
        <f t="shared" si="43"/>
        <v>0</v>
      </c>
      <c r="AD150" s="143">
        <f t="shared" si="44"/>
        <v>0</v>
      </c>
      <c r="AE150" s="142"/>
    </row>
    <row r="151" spans="1:31" x14ac:dyDescent="0.3">
      <c r="A151" s="147" t="s">
        <v>3525</v>
      </c>
      <c r="B151" s="147">
        <v>0.22786512380942481</v>
      </c>
      <c r="C151" s="146">
        <f t="shared" si="30"/>
        <v>4.4254188982779052E-4</v>
      </c>
      <c r="D151" s="145">
        <f t="shared" si="31"/>
        <v>442541.8898277905</v>
      </c>
      <c r="E151" s="144">
        <v>0</v>
      </c>
      <c r="F151" s="144">
        <v>0</v>
      </c>
      <c r="G151" s="144">
        <v>1.2</v>
      </c>
      <c r="H151" s="144">
        <v>0</v>
      </c>
      <c r="I151" s="144">
        <v>0</v>
      </c>
      <c r="J151" s="144">
        <v>0</v>
      </c>
      <c r="K151" s="144">
        <v>0</v>
      </c>
      <c r="L151" s="144">
        <v>0</v>
      </c>
      <c r="M151" s="144">
        <v>0</v>
      </c>
      <c r="N151" s="144">
        <v>0</v>
      </c>
      <c r="O151" s="144">
        <v>0</v>
      </c>
      <c r="P151" s="144">
        <v>0</v>
      </c>
      <c r="Q151" s="144">
        <v>1.2</v>
      </c>
      <c r="R151" s="143">
        <f t="shared" si="32"/>
        <v>0</v>
      </c>
      <c r="S151" s="143">
        <f t="shared" si="33"/>
        <v>0</v>
      </c>
      <c r="T151" s="143">
        <f t="shared" si="34"/>
        <v>5310.5026779334848</v>
      </c>
      <c r="U151" s="143">
        <f t="shared" si="35"/>
        <v>0</v>
      </c>
      <c r="V151" s="143">
        <f t="shared" si="36"/>
        <v>0</v>
      </c>
      <c r="W151" s="143">
        <f t="shared" si="37"/>
        <v>0</v>
      </c>
      <c r="X151" s="143">
        <f t="shared" si="38"/>
        <v>0</v>
      </c>
      <c r="Y151" s="143">
        <f t="shared" si="39"/>
        <v>0</v>
      </c>
      <c r="Z151" s="143">
        <f t="shared" si="40"/>
        <v>0</v>
      </c>
      <c r="AA151" s="143">
        <f t="shared" si="41"/>
        <v>0</v>
      </c>
      <c r="AB151" s="143">
        <f t="shared" si="42"/>
        <v>0</v>
      </c>
      <c r="AC151" s="143">
        <f t="shared" si="43"/>
        <v>0</v>
      </c>
      <c r="AD151" s="143">
        <f t="shared" si="44"/>
        <v>5310.5026779334848</v>
      </c>
      <c r="AE151" s="142"/>
    </row>
    <row r="152" spans="1:31" x14ac:dyDescent="0.3">
      <c r="A152" s="147" t="s">
        <v>3524</v>
      </c>
      <c r="B152" s="147">
        <v>0.89630328820543437</v>
      </c>
      <c r="C152" s="146">
        <f t="shared" si="30"/>
        <v>1.7407304127552039E-3</v>
      </c>
      <c r="D152" s="145">
        <f t="shared" si="31"/>
        <v>1740730.4127552039</v>
      </c>
      <c r="E152" s="144">
        <v>0</v>
      </c>
      <c r="F152" s="144">
        <v>0</v>
      </c>
      <c r="G152" s="144">
        <v>0</v>
      </c>
      <c r="H152" s="144">
        <v>0</v>
      </c>
      <c r="I152" s="144">
        <v>0</v>
      </c>
      <c r="J152" s="144">
        <v>0</v>
      </c>
      <c r="K152" s="144">
        <v>0</v>
      </c>
      <c r="L152" s="144">
        <v>0</v>
      </c>
      <c r="M152" s="144">
        <v>0</v>
      </c>
      <c r="N152" s="144">
        <v>0</v>
      </c>
      <c r="O152" s="144">
        <v>0</v>
      </c>
      <c r="P152" s="144">
        <v>0</v>
      </c>
      <c r="Q152" s="144">
        <v>0</v>
      </c>
      <c r="R152" s="143">
        <f t="shared" si="32"/>
        <v>0</v>
      </c>
      <c r="S152" s="143">
        <f t="shared" si="33"/>
        <v>0</v>
      </c>
      <c r="T152" s="143">
        <f t="shared" si="34"/>
        <v>0</v>
      </c>
      <c r="U152" s="143">
        <f t="shared" si="35"/>
        <v>0</v>
      </c>
      <c r="V152" s="143">
        <f t="shared" si="36"/>
        <v>0</v>
      </c>
      <c r="W152" s="143">
        <f t="shared" si="37"/>
        <v>0</v>
      </c>
      <c r="X152" s="143">
        <f t="shared" si="38"/>
        <v>0</v>
      </c>
      <c r="Y152" s="143">
        <f t="shared" si="39"/>
        <v>0</v>
      </c>
      <c r="Z152" s="143">
        <f t="shared" si="40"/>
        <v>0</v>
      </c>
      <c r="AA152" s="143">
        <f t="shared" si="41"/>
        <v>0</v>
      </c>
      <c r="AB152" s="143">
        <f t="shared" si="42"/>
        <v>0</v>
      </c>
      <c r="AC152" s="143">
        <f t="shared" si="43"/>
        <v>0</v>
      </c>
      <c r="AD152" s="143">
        <f t="shared" si="44"/>
        <v>0</v>
      </c>
      <c r="AE152" s="142"/>
    </row>
    <row r="153" spans="1:31" x14ac:dyDescent="0.3">
      <c r="A153" s="147" t="s">
        <v>3523</v>
      </c>
      <c r="B153" s="147">
        <v>0.97180661530049639</v>
      </c>
      <c r="C153" s="146">
        <f t="shared" si="30"/>
        <v>1.8873670919553078E-3</v>
      </c>
      <c r="D153" s="145">
        <f t="shared" si="31"/>
        <v>1887367.0919553079</v>
      </c>
      <c r="E153" s="144">
        <v>0</v>
      </c>
      <c r="F153" s="144">
        <v>0</v>
      </c>
      <c r="G153" s="144">
        <v>7.34</v>
      </c>
      <c r="H153" s="144">
        <v>0</v>
      </c>
      <c r="I153" s="144">
        <v>0</v>
      </c>
      <c r="J153" s="144">
        <v>0</v>
      </c>
      <c r="K153" s="144">
        <v>0</v>
      </c>
      <c r="L153" s="144">
        <v>0</v>
      </c>
      <c r="M153" s="144">
        <v>7.34</v>
      </c>
      <c r="N153" s="144">
        <v>0</v>
      </c>
      <c r="O153" s="144">
        <v>7.0000000000000007E-2</v>
      </c>
      <c r="P153" s="144">
        <v>0</v>
      </c>
      <c r="Q153" s="144">
        <v>7.41</v>
      </c>
      <c r="R153" s="143">
        <f t="shared" si="32"/>
        <v>0</v>
      </c>
      <c r="S153" s="143">
        <f t="shared" si="33"/>
        <v>0</v>
      </c>
      <c r="T153" s="143">
        <f t="shared" si="34"/>
        <v>138532.74454951959</v>
      </c>
      <c r="U153" s="143">
        <f t="shared" si="35"/>
        <v>0</v>
      </c>
      <c r="V153" s="143">
        <f t="shared" si="36"/>
        <v>0</v>
      </c>
      <c r="W153" s="143">
        <f t="shared" si="37"/>
        <v>0</v>
      </c>
      <c r="X153" s="143">
        <f t="shared" si="38"/>
        <v>0</v>
      </c>
      <c r="Y153" s="143">
        <f t="shared" si="39"/>
        <v>0</v>
      </c>
      <c r="Z153" s="143">
        <f t="shared" si="40"/>
        <v>138532.74454951959</v>
      </c>
      <c r="AA153" s="143">
        <f t="shared" si="41"/>
        <v>0</v>
      </c>
      <c r="AB153" s="143">
        <f t="shared" si="42"/>
        <v>1321.1569643687158</v>
      </c>
      <c r="AC153" s="143">
        <f t="shared" si="43"/>
        <v>0</v>
      </c>
      <c r="AD153" s="143">
        <f t="shared" si="44"/>
        <v>139853.90151388833</v>
      </c>
      <c r="AE153" s="142"/>
    </row>
    <row r="154" spans="1:31" x14ac:dyDescent="0.3">
      <c r="A154" s="147" t="s">
        <v>3522</v>
      </c>
      <c r="B154" s="147">
        <v>0.37418670723560421</v>
      </c>
      <c r="C154" s="146">
        <f t="shared" si="30"/>
        <v>7.2671626881776143E-4</v>
      </c>
      <c r="D154" s="145">
        <f t="shared" si="31"/>
        <v>726716.26881776145</v>
      </c>
      <c r="E154" s="144">
        <v>0</v>
      </c>
      <c r="F154" s="144">
        <v>0</v>
      </c>
      <c r="G154" s="144">
        <v>0</v>
      </c>
      <c r="H154" s="144">
        <v>0.49</v>
      </c>
      <c r="I154" s="144">
        <v>0.16</v>
      </c>
      <c r="J154" s="144">
        <v>0</v>
      </c>
      <c r="K154" s="144">
        <v>0</v>
      </c>
      <c r="L154" s="144">
        <v>0.65</v>
      </c>
      <c r="M154" s="144">
        <v>0</v>
      </c>
      <c r="N154" s="144">
        <v>0</v>
      </c>
      <c r="O154" s="144">
        <v>0</v>
      </c>
      <c r="P154" s="144">
        <v>0</v>
      </c>
      <c r="Q154" s="144">
        <v>0</v>
      </c>
      <c r="R154" s="143">
        <f t="shared" si="32"/>
        <v>0</v>
      </c>
      <c r="S154" s="143">
        <f t="shared" si="33"/>
        <v>0</v>
      </c>
      <c r="T154" s="143">
        <f t="shared" si="34"/>
        <v>0</v>
      </c>
      <c r="U154" s="143">
        <f t="shared" si="35"/>
        <v>3560.909717207031</v>
      </c>
      <c r="V154" s="143">
        <f t="shared" si="36"/>
        <v>1162.7460301084184</v>
      </c>
      <c r="W154" s="143">
        <f t="shared" si="37"/>
        <v>0</v>
      </c>
      <c r="X154" s="143">
        <f t="shared" si="38"/>
        <v>0</v>
      </c>
      <c r="Y154" s="143">
        <f t="shared" si="39"/>
        <v>4723.6557473154498</v>
      </c>
      <c r="Z154" s="143">
        <f t="shared" si="40"/>
        <v>0</v>
      </c>
      <c r="AA154" s="143">
        <f t="shared" si="41"/>
        <v>0</v>
      </c>
      <c r="AB154" s="143">
        <f t="shared" si="42"/>
        <v>0</v>
      </c>
      <c r="AC154" s="143">
        <f t="shared" si="43"/>
        <v>0</v>
      </c>
      <c r="AD154" s="143">
        <f t="shared" si="44"/>
        <v>0</v>
      </c>
      <c r="AE154" s="142"/>
    </row>
    <row r="155" spans="1:31" x14ac:dyDescent="0.3">
      <c r="A155" s="147" t="s">
        <v>3521</v>
      </c>
      <c r="B155" s="147">
        <v>0.79981841111662411</v>
      </c>
      <c r="C155" s="146">
        <f t="shared" si="30"/>
        <v>1.5533450018908577E-3</v>
      </c>
      <c r="D155" s="145">
        <f t="shared" si="31"/>
        <v>1553345.0018908577</v>
      </c>
      <c r="E155" s="144">
        <v>0</v>
      </c>
      <c r="F155" s="144">
        <v>0</v>
      </c>
      <c r="G155" s="144">
        <v>0</v>
      </c>
      <c r="H155" s="144">
        <v>0</v>
      </c>
      <c r="I155" s="144">
        <v>0</v>
      </c>
      <c r="J155" s="144">
        <v>0</v>
      </c>
      <c r="K155" s="144">
        <v>0</v>
      </c>
      <c r="L155" s="144">
        <v>0</v>
      </c>
      <c r="M155" s="144">
        <v>0</v>
      </c>
      <c r="N155" s="144">
        <v>0</v>
      </c>
      <c r="O155" s="144">
        <v>0</v>
      </c>
      <c r="P155" s="144">
        <v>0</v>
      </c>
      <c r="Q155" s="144">
        <v>0</v>
      </c>
      <c r="R155" s="143">
        <f t="shared" si="32"/>
        <v>0</v>
      </c>
      <c r="S155" s="143">
        <f t="shared" si="33"/>
        <v>0</v>
      </c>
      <c r="T155" s="143">
        <f t="shared" si="34"/>
        <v>0</v>
      </c>
      <c r="U155" s="143">
        <f t="shared" si="35"/>
        <v>0</v>
      </c>
      <c r="V155" s="143">
        <f t="shared" si="36"/>
        <v>0</v>
      </c>
      <c r="W155" s="143">
        <f t="shared" si="37"/>
        <v>0</v>
      </c>
      <c r="X155" s="143">
        <f t="shared" si="38"/>
        <v>0</v>
      </c>
      <c r="Y155" s="143">
        <f t="shared" si="39"/>
        <v>0</v>
      </c>
      <c r="Z155" s="143">
        <f t="shared" si="40"/>
        <v>0</v>
      </c>
      <c r="AA155" s="143">
        <f t="shared" si="41"/>
        <v>0</v>
      </c>
      <c r="AB155" s="143">
        <f t="shared" si="42"/>
        <v>0</v>
      </c>
      <c r="AC155" s="143">
        <f t="shared" si="43"/>
        <v>0</v>
      </c>
      <c r="AD155" s="143">
        <f t="shared" si="44"/>
        <v>0</v>
      </c>
      <c r="AE155" s="142"/>
    </row>
    <row r="156" spans="1:31" x14ac:dyDescent="0.3">
      <c r="A156" s="147" t="s">
        <v>3520</v>
      </c>
      <c r="B156" s="147">
        <v>0.16357377804727435</v>
      </c>
      <c r="C156" s="146">
        <f t="shared" si="30"/>
        <v>3.1768024721437547E-4</v>
      </c>
      <c r="D156" s="145">
        <f t="shared" si="31"/>
        <v>317680.24721437547</v>
      </c>
      <c r="E156" s="144">
        <v>5.39</v>
      </c>
      <c r="F156" s="144">
        <v>5.39</v>
      </c>
      <c r="G156" s="144">
        <v>7.14</v>
      </c>
      <c r="H156" s="144">
        <v>0</v>
      </c>
      <c r="I156" s="144">
        <v>0</v>
      </c>
      <c r="J156" s="144">
        <v>0</v>
      </c>
      <c r="K156" s="144">
        <v>0</v>
      </c>
      <c r="L156" s="144">
        <v>0</v>
      </c>
      <c r="M156" s="144">
        <v>0</v>
      </c>
      <c r="N156" s="144">
        <v>0</v>
      </c>
      <c r="O156" s="144">
        <v>0</v>
      </c>
      <c r="P156" s="144">
        <v>0</v>
      </c>
      <c r="Q156" s="144">
        <v>12.53</v>
      </c>
      <c r="R156" s="143">
        <f t="shared" si="32"/>
        <v>17122.965324854838</v>
      </c>
      <c r="S156" s="143">
        <f t="shared" si="33"/>
        <v>17122.965324854838</v>
      </c>
      <c r="T156" s="143">
        <f t="shared" si="34"/>
        <v>22682.369651106408</v>
      </c>
      <c r="U156" s="143">
        <f t="shared" si="35"/>
        <v>0</v>
      </c>
      <c r="V156" s="143">
        <f t="shared" si="36"/>
        <v>0</v>
      </c>
      <c r="W156" s="143">
        <f t="shared" si="37"/>
        <v>0</v>
      </c>
      <c r="X156" s="143">
        <f t="shared" si="38"/>
        <v>0</v>
      </c>
      <c r="Y156" s="143">
        <f t="shared" si="39"/>
        <v>0</v>
      </c>
      <c r="Z156" s="143">
        <f t="shared" si="40"/>
        <v>0</v>
      </c>
      <c r="AA156" s="143">
        <f t="shared" si="41"/>
        <v>0</v>
      </c>
      <c r="AB156" s="143">
        <f t="shared" si="42"/>
        <v>0</v>
      </c>
      <c r="AC156" s="143">
        <f t="shared" si="43"/>
        <v>0</v>
      </c>
      <c r="AD156" s="143">
        <f t="shared" si="44"/>
        <v>39805.334975961247</v>
      </c>
      <c r="AE156" s="142"/>
    </row>
    <row r="157" spans="1:31" x14ac:dyDescent="0.3">
      <c r="A157" s="147" t="s">
        <v>3519</v>
      </c>
      <c r="B157" s="147">
        <v>0.57089873192357565</v>
      </c>
      <c r="C157" s="146">
        <f t="shared" si="30"/>
        <v>1.108755036760472E-3</v>
      </c>
      <c r="D157" s="145">
        <f t="shared" si="31"/>
        <v>1108755.036760472</v>
      </c>
      <c r="E157" s="144">
        <v>0</v>
      </c>
      <c r="F157" s="144">
        <v>0</v>
      </c>
      <c r="G157" s="144">
        <v>0</v>
      </c>
      <c r="H157" s="144">
        <v>0</v>
      </c>
      <c r="I157" s="144">
        <v>0</v>
      </c>
      <c r="J157" s="144">
        <v>0</v>
      </c>
      <c r="K157" s="144">
        <v>0</v>
      </c>
      <c r="L157" s="144">
        <v>0</v>
      </c>
      <c r="M157" s="144">
        <v>0</v>
      </c>
      <c r="N157" s="144">
        <v>0</v>
      </c>
      <c r="O157" s="144">
        <v>0</v>
      </c>
      <c r="P157" s="144">
        <v>0</v>
      </c>
      <c r="Q157" s="144">
        <v>0</v>
      </c>
      <c r="R157" s="143">
        <f t="shared" si="32"/>
        <v>0</v>
      </c>
      <c r="S157" s="143">
        <f t="shared" si="33"/>
        <v>0</v>
      </c>
      <c r="T157" s="143">
        <f t="shared" si="34"/>
        <v>0</v>
      </c>
      <c r="U157" s="143">
        <f t="shared" si="35"/>
        <v>0</v>
      </c>
      <c r="V157" s="143">
        <f t="shared" si="36"/>
        <v>0</v>
      </c>
      <c r="W157" s="143">
        <f t="shared" si="37"/>
        <v>0</v>
      </c>
      <c r="X157" s="143">
        <f t="shared" si="38"/>
        <v>0</v>
      </c>
      <c r="Y157" s="143">
        <f t="shared" si="39"/>
        <v>0</v>
      </c>
      <c r="Z157" s="143">
        <f t="shared" si="40"/>
        <v>0</v>
      </c>
      <c r="AA157" s="143">
        <f t="shared" si="41"/>
        <v>0</v>
      </c>
      <c r="AB157" s="143">
        <f t="shared" si="42"/>
        <v>0</v>
      </c>
      <c r="AC157" s="143">
        <f t="shared" si="43"/>
        <v>0</v>
      </c>
      <c r="AD157" s="143">
        <f t="shared" si="44"/>
        <v>0</v>
      </c>
      <c r="AE157" s="142"/>
    </row>
    <row r="158" spans="1:31" x14ac:dyDescent="0.3">
      <c r="A158" s="147" t="s">
        <v>3518</v>
      </c>
      <c r="B158" s="147">
        <v>0.78323257689593173</v>
      </c>
      <c r="C158" s="146">
        <f t="shared" si="30"/>
        <v>1.5211332869180373E-3</v>
      </c>
      <c r="D158" s="145">
        <f t="shared" si="31"/>
        <v>1521133.2869180373</v>
      </c>
      <c r="E158" s="144">
        <v>0</v>
      </c>
      <c r="F158" s="144">
        <v>0</v>
      </c>
      <c r="G158" s="144">
        <v>0</v>
      </c>
      <c r="H158" s="144">
        <v>0</v>
      </c>
      <c r="I158" s="144">
        <v>0</v>
      </c>
      <c r="J158" s="144">
        <v>0</v>
      </c>
      <c r="K158" s="144">
        <v>0</v>
      </c>
      <c r="L158" s="144">
        <v>0</v>
      </c>
      <c r="M158" s="144">
        <v>0</v>
      </c>
      <c r="N158" s="144">
        <v>0</v>
      </c>
      <c r="O158" s="144">
        <v>0.3321022119</v>
      </c>
      <c r="P158" s="144">
        <v>0</v>
      </c>
      <c r="Q158" s="144">
        <v>0.3321022119</v>
      </c>
      <c r="R158" s="143">
        <f t="shared" si="32"/>
        <v>0</v>
      </c>
      <c r="S158" s="143">
        <f t="shared" si="33"/>
        <v>0</v>
      </c>
      <c r="T158" s="143">
        <f t="shared" si="34"/>
        <v>0</v>
      </c>
      <c r="U158" s="143">
        <f t="shared" si="35"/>
        <v>0</v>
      </c>
      <c r="V158" s="143">
        <f t="shared" si="36"/>
        <v>0</v>
      </c>
      <c r="W158" s="143">
        <f t="shared" si="37"/>
        <v>0</v>
      </c>
      <c r="X158" s="143">
        <f t="shared" si="38"/>
        <v>0</v>
      </c>
      <c r="Y158" s="143">
        <f t="shared" si="39"/>
        <v>0</v>
      </c>
      <c r="Z158" s="143">
        <f t="shared" si="40"/>
        <v>0</v>
      </c>
      <c r="AA158" s="143">
        <f t="shared" si="41"/>
        <v>0</v>
      </c>
      <c r="AB158" s="143">
        <f t="shared" si="42"/>
        <v>5051.7172918019751</v>
      </c>
      <c r="AC158" s="143">
        <f t="shared" si="43"/>
        <v>0</v>
      </c>
      <c r="AD158" s="143">
        <f t="shared" si="44"/>
        <v>5051.7172918019751</v>
      </c>
      <c r="AE158" s="142"/>
    </row>
    <row r="159" spans="1:31" x14ac:dyDescent="0.3">
      <c r="A159" s="147" t="s">
        <v>3517</v>
      </c>
      <c r="B159" s="147">
        <v>0.93227393476566278</v>
      </c>
      <c r="C159" s="146">
        <f t="shared" si="30"/>
        <v>1.810589799926733E-3</v>
      </c>
      <c r="D159" s="145">
        <f t="shared" si="31"/>
        <v>1810589.7999267329</v>
      </c>
      <c r="E159" s="144">
        <v>0</v>
      </c>
      <c r="F159" s="144">
        <v>0</v>
      </c>
      <c r="G159" s="144">
        <v>0</v>
      </c>
      <c r="H159" s="144">
        <v>0</v>
      </c>
      <c r="I159" s="144">
        <v>0</v>
      </c>
      <c r="J159" s="144">
        <v>0</v>
      </c>
      <c r="K159" s="144">
        <v>0</v>
      </c>
      <c r="L159" s="144">
        <v>0</v>
      </c>
      <c r="M159" s="144">
        <v>0</v>
      </c>
      <c r="N159" s="144">
        <v>0</v>
      </c>
      <c r="O159" s="144">
        <v>14.896695056800001</v>
      </c>
      <c r="P159" s="144">
        <v>0</v>
      </c>
      <c r="Q159" s="144">
        <v>14.896695056800001</v>
      </c>
      <c r="R159" s="143">
        <f t="shared" si="32"/>
        <v>0</v>
      </c>
      <c r="S159" s="143">
        <f t="shared" si="33"/>
        <v>0</v>
      </c>
      <c r="T159" s="143">
        <f t="shared" si="34"/>
        <v>0</v>
      </c>
      <c r="U159" s="143">
        <f t="shared" si="35"/>
        <v>0</v>
      </c>
      <c r="V159" s="143">
        <f t="shared" si="36"/>
        <v>0</v>
      </c>
      <c r="W159" s="143">
        <f t="shared" si="37"/>
        <v>0</v>
      </c>
      <c r="X159" s="143">
        <f t="shared" si="38"/>
        <v>0</v>
      </c>
      <c r="Y159" s="143">
        <f t="shared" si="39"/>
        <v>0</v>
      </c>
      <c r="Z159" s="143">
        <f t="shared" si="40"/>
        <v>0</v>
      </c>
      <c r="AA159" s="143">
        <f t="shared" si="41"/>
        <v>0</v>
      </c>
      <c r="AB159" s="143">
        <f t="shared" si="42"/>
        <v>269718.04122461064</v>
      </c>
      <c r="AC159" s="143">
        <f t="shared" si="43"/>
        <v>0</v>
      </c>
      <c r="AD159" s="143">
        <f t="shared" si="44"/>
        <v>269718.04122461064</v>
      </c>
      <c r="AE159" s="142"/>
    </row>
    <row r="160" spans="1:31" x14ac:dyDescent="0.3">
      <c r="A160" s="147" t="s">
        <v>3516</v>
      </c>
      <c r="B160" s="147">
        <v>0.31778166435338528</v>
      </c>
      <c r="C160" s="146">
        <f t="shared" si="30"/>
        <v>6.1717078921294326E-4</v>
      </c>
      <c r="D160" s="145">
        <f t="shared" si="31"/>
        <v>617170.78921294329</v>
      </c>
      <c r="E160" s="144">
        <v>0</v>
      </c>
      <c r="F160" s="144">
        <v>0</v>
      </c>
      <c r="G160" s="144">
        <v>0</v>
      </c>
      <c r="H160" s="144">
        <v>0</v>
      </c>
      <c r="I160" s="144">
        <v>0</v>
      </c>
      <c r="J160" s="144">
        <v>0</v>
      </c>
      <c r="K160" s="144">
        <v>0</v>
      </c>
      <c r="L160" s="144">
        <v>0</v>
      </c>
      <c r="M160" s="144">
        <v>0</v>
      </c>
      <c r="N160" s="144">
        <v>0</v>
      </c>
      <c r="O160" s="144">
        <v>0</v>
      </c>
      <c r="P160" s="144">
        <v>0</v>
      </c>
      <c r="Q160" s="144">
        <v>0</v>
      </c>
      <c r="R160" s="143">
        <f t="shared" si="32"/>
        <v>0</v>
      </c>
      <c r="S160" s="143">
        <f t="shared" si="33"/>
        <v>0</v>
      </c>
      <c r="T160" s="143">
        <f t="shared" si="34"/>
        <v>0</v>
      </c>
      <c r="U160" s="143">
        <f t="shared" si="35"/>
        <v>0</v>
      </c>
      <c r="V160" s="143">
        <f t="shared" si="36"/>
        <v>0</v>
      </c>
      <c r="W160" s="143">
        <f t="shared" si="37"/>
        <v>0</v>
      </c>
      <c r="X160" s="143">
        <f t="shared" si="38"/>
        <v>0</v>
      </c>
      <c r="Y160" s="143">
        <f t="shared" si="39"/>
        <v>0</v>
      </c>
      <c r="Z160" s="143">
        <f t="shared" si="40"/>
        <v>0</v>
      </c>
      <c r="AA160" s="143">
        <f t="shared" si="41"/>
        <v>0</v>
      </c>
      <c r="AB160" s="143">
        <f t="shared" si="42"/>
        <v>0</v>
      </c>
      <c r="AC160" s="143">
        <f t="shared" si="43"/>
        <v>0</v>
      </c>
      <c r="AD160" s="143">
        <f t="shared" si="44"/>
        <v>0</v>
      </c>
      <c r="AE160" s="142"/>
    </row>
    <row r="161" spans="1:31" x14ac:dyDescent="0.3">
      <c r="A161" s="147" t="s">
        <v>3515</v>
      </c>
      <c r="B161" s="147">
        <v>0.59041694950478063</v>
      </c>
      <c r="C161" s="146">
        <f t="shared" si="30"/>
        <v>1.1466617982255594E-3</v>
      </c>
      <c r="D161" s="145">
        <f t="shared" si="31"/>
        <v>1146661.7982255595</v>
      </c>
      <c r="E161" s="144">
        <v>0</v>
      </c>
      <c r="F161" s="144">
        <v>0</v>
      </c>
      <c r="G161" s="144">
        <v>0</v>
      </c>
      <c r="H161" s="144">
        <v>0</v>
      </c>
      <c r="I161" s="144">
        <v>0</v>
      </c>
      <c r="J161" s="144">
        <v>0</v>
      </c>
      <c r="K161" s="144">
        <v>0</v>
      </c>
      <c r="L161" s="144">
        <v>0</v>
      </c>
      <c r="M161" s="144">
        <v>0</v>
      </c>
      <c r="N161" s="144">
        <v>0</v>
      </c>
      <c r="O161" s="144">
        <v>0</v>
      </c>
      <c r="P161" s="144">
        <v>0</v>
      </c>
      <c r="Q161" s="144">
        <v>0</v>
      </c>
      <c r="R161" s="143">
        <f t="shared" si="32"/>
        <v>0</v>
      </c>
      <c r="S161" s="143">
        <f t="shared" si="33"/>
        <v>0</v>
      </c>
      <c r="T161" s="143">
        <f t="shared" si="34"/>
        <v>0</v>
      </c>
      <c r="U161" s="143">
        <f t="shared" si="35"/>
        <v>0</v>
      </c>
      <c r="V161" s="143">
        <f t="shared" si="36"/>
        <v>0</v>
      </c>
      <c r="W161" s="143">
        <f t="shared" si="37"/>
        <v>0</v>
      </c>
      <c r="X161" s="143">
        <f t="shared" si="38"/>
        <v>0</v>
      </c>
      <c r="Y161" s="143">
        <f t="shared" si="39"/>
        <v>0</v>
      </c>
      <c r="Z161" s="143">
        <f t="shared" si="40"/>
        <v>0</v>
      </c>
      <c r="AA161" s="143">
        <f t="shared" si="41"/>
        <v>0</v>
      </c>
      <c r="AB161" s="143">
        <f t="shared" si="42"/>
        <v>0</v>
      </c>
      <c r="AC161" s="143">
        <f t="shared" si="43"/>
        <v>0</v>
      </c>
      <c r="AD161" s="143">
        <f t="shared" si="44"/>
        <v>0</v>
      </c>
      <c r="AE161" s="142"/>
    </row>
    <row r="162" spans="1:31" x14ac:dyDescent="0.3">
      <c r="A162" s="147" t="s">
        <v>3514</v>
      </c>
      <c r="B162" s="147">
        <v>0.12569565530450078</v>
      </c>
      <c r="C162" s="146">
        <f t="shared" si="30"/>
        <v>2.4411630841812731E-4</v>
      </c>
      <c r="D162" s="145">
        <f t="shared" si="31"/>
        <v>244116.3084181273</v>
      </c>
      <c r="E162" s="144">
        <v>0</v>
      </c>
      <c r="F162" s="144">
        <v>0</v>
      </c>
      <c r="G162" s="144">
        <v>0</v>
      </c>
      <c r="H162" s="144">
        <v>0</v>
      </c>
      <c r="I162" s="144">
        <v>0</v>
      </c>
      <c r="J162" s="144">
        <v>0</v>
      </c>
      <c r="K162" s="144">
        <v>0</v>
      </c>
      <c r="L162" s="144">
        <v>0</v>
      </c>
      <c r="M162" s="144">
        <v>0</v>
      </c>
      <c r="N162" s="144">
        <v>0</v>
      </c>
      <c r="O162" s="144">
        <v>0</v>
      </c>
      <c r="P162" s="144">
        <v>0</v>
      </c>
      <c r="Q162" s="144">
        <v>0</v>
      </c>
      <c r="R162" s="143">
        <f t="shared" si="32"/>
        <v>0</v>
      </c>
      <c r="S162" s="143">
        <f t="shared" si="33"/>
        <v>0</v>
      </c>
      <c r="T162" s="143">
        <f t="shared" si="34"/>
        <v>0</v>
      </c>
      <c r="U162" s="143">
        <f t="shared" si="35"/>
        <v>0</v>
      </c>
      <c r="V162" s="143">
        <f t="shared" si="36"/>
        <v>0</v>
      </c>
      <c r="W162" s="143">
        <f t="shared" si="37"/>
        <v>0</v>
      </c>
      <c r="X162" s="143">
        <f t="shared" si="38"/>
        <v>0</v>
      </c>
      <c r="Y162" s="143">
        <f t="shared" si="39"/>
        <v>0</v>
      </c>
      <c r="Z162" s="143">
        <f t="shared" si="40"/>
        <v>0</v>
      </c>
      <c r="AA162" s="143">
        <f t="shared" si="41"/>
        <v>0</v>
      </c>
      <c r="AB162" s="143">
        <f t="shared" si="42"/>
        <v>0</v>
      </c>
      <c r="AC162" s="143">
        <f t="shared" si="43"/>
        <v>0</v>
      </c>
      <c r="AD162" s="143">
        <f t="shared" si="44"/>
        <v>0</v>
      </c>
      <c r="AE162" s="142"/>
    </row>
    <row r="163" spans="1:31" x14ac:dyDescent="0.3">
      <c r="A163" s="147" t="s">
        <v>3513</v>
      </c>
      <c r="B163" s="147">
        <v>0.70334625798692985</v>
      </c>
      <c r="C163" s="146">
        <f t="shared" si="30"/>
        <v>1.365984302508546E-3</v>
      </c>
      <c r="D163" s="145">
        <f t="shared" si="31"/>
        <v>1365984.302508546</v>
      </c>
      <c r="E163" s="144">
        <v>3.65</v>
      </c>
      <c r="F163" s="144">
        <v>0</v>
      </c>
      <c r="G163" s="144">
        <v>11.64</v>
      </c>
      <c r="H163" s="144">
        <v>0</v>
      </c>
      <c r="I163" s="144">
        <v>1.04</v>
      </c>
      <c r="J163" s="144">
        <v>0</v>
      </c>
      <c r="K163" s="144">
        <v>0</v>
      </c>
      <c r="L163" s="144">
        <v>1.04</v>
      </c>
      <c r="M163" s="144">
        <v>0</v>
      </c>
      <c r="N163" s="144">
        <v>0</v>
      </c>
      <c r="O163" s="144">
        <v>0</v>
      </c>
      <c r="P163" s="144">
        <v>0</v>
      </c>
      <c r="Q163" s="144">
        <v>15.29</v>
      </c>
      <c r="R163" s="143">
        <f t="shared" si="32"/>
        <v>49858.427041561932</v>
      </c>
      <c r="S163" s="143">
        <f t="shared" si="33"/>
        <v>0</v>
      </c>
      <c r="T163" s="143">
        <f t="shared" si="34"/>
        <v>159000.57281199476</v>
      </c>
      <c r="U163" s="143">
        <f t="shared" si="35"/>
        <v>0</v>
      </c>
      <c r="V163" s="143">
        <f t="shared" si="36"/>
        <v>14206.236746088878</v>
      </c>
      <c r="W163" s="143">
        <f t="shared" si="37"/>
        <v>0</v>
      </c>
      <c r="X163" s="143">
        <f t="shared" si="38"/>
        <v>0</v>
      </c>
      <c r="Y163" s="143">
        <f t="shared" si="39"/>
        <v>14206.236746088878</v>
      </c>
      <c r="Z163" s="143">
        <f t="shared" si="40"/>
        <v>0</v>
      </c>
      <c r="AA163" s="143">
        <f t="shared" si="41"/>
        <v>0</v>
      </c>
      <c r="AB163" s="143">
        <f t="shared" si="42"/>
        <v>0</v>
      </c>
      <c r="AC163" s="143">
        <f t="shared" si="43"/>
        <v>0</v>
      </c>
      <c r="AD163" s="143">
        <f t="shared" si="44"/>
        <v>208858.99985355668</v>
      </c>
      <c r="AE163" s="142"/>
    </row>
    <row r="164" spans="1:31" x14ac:dyDescent="0.3">
      <c r="A164" s="147" t="s">
        <v>3512</v>
      </c>
      <c r="B164" s="147">
        <v>0.43182779044485509</v>
      </c>
      <c r="C164" s="146">
        <f t="shared" si="30"/>
        <v>8.3866228964224248E-4</v>
      </c>
      <c r="D164" s="145">
        <f t="shared" si="31"/>
        <v>838662.28964224248</v>
      </c>
      <c r="E164" s="144">
        <v>0</v>
      </c>
      <c r="F164" s="144">
        <v>0</v>
      </c>
      <c r="G164" s="144">
        <v>0</v>
      </c>
      <c r="H164" s="144">
        <v>0</v>
      </c>
      <c r="I164" s="144">
        <v>0</v>
      </c>
      <c r="J164" s="144">
        <v>0</v>
      </c>
      <c r="K164" s="144">
        <v>0</v>
      </c>
      <c r="L164" s="144">
        <v>0</v>
      </c>
      <c r="M164" s="144">
        <v>0</v>
      </c>
      <c r="N164" s="144">
        <v>0</v>
      </c>
      <c r="O164" s="144">
        <v>0</v>
      </c>
      <c r="P164" s="144">
        <v>0</v>
      </c>
      <c r="Q164" s="144">
        <v>0</v>
      </c>
      <c r="R164" s="143">
        <f t="shared" si="32"/>
        <v>0</v>
      </c>
      <c r="S164" s="143">
        <f t="shared" si="33"/>
        <v>0</v>
      </c>
      <c r="T164" s="143">
        <f t="shared" si="34"/>
        <v>0</v>
      </c>
      <c r="U164" s="143">
        <f t="shared" si="35"/>
        <v>0</v>
      </c>
      <c r="V164" s="143">
        <f t="shared" si="36"/>
        <v>0</v>
      </c>
      <c r="W164" s="143">
        <f t="shared" si="37"/>
        <v>0</v>
      </c>
      <c r="X164" s="143">
        <f t="shared" si="38"/>
        <v>0</v>
      </c>
      <c r="Y164" s="143">
        <f t="shared" si="39"/>
        <v>0</v>
      </c>
      <c r="Z164" s="143">
        <f t="shared" si="40"/>
        <v>0</v>
      </c>
      <c r="AA164" s="143">
        <f t="shared" si="41"/>
        <v>0</v>
      </c>
      <c r="AB164" s="143">
        <f t="shared" si="42"/>
        <v>0</v>
      </c>
      <c r="AC164" s="143">
        <f t="shared" si="43"/>
        <v>0</v>
      </c>
      <c r="AD164" s="143">
        <f t="shared" si="44"/>
        <v>0</v>
      </c>
      <c r="AE164" s="142"/>
    </row>
    <row r="165" spans="1:31" x14ac:dyDescent="0.3">
      <c r="A165" s="147" t="s">
        <v>3511</v>
      </c>
      <c r="B165" s="147">
        <v>0.70034108841181786</v>
      </c>
      <c r="C165" s="146">
        <f t="shared" si="30"/>
        <v>1.3601478963012701E-3</v>
      </c>
      <c r="D165" s="145">
        <f t="shared" si="31"/>
        <v>1360147.89630127</v>
      </c>
      <c r="E165" s="144">
        <v>0</v>
      </c>
      <c r="F165" s="144">
        <v>0</v>
      </c>
      <c r="G165" s="144">
        <v>0</v>
      </c>
      <c r="H165" s="144">
        <v>0</v>
      </c>
      <c r="I165" s="144">
        <v>0</v>
      </c>
      <c r="J165" s="144">
        <v>0</v>
      </c>
      <c r="K165" s="144">
        <v>0</v>
      </c>
      <c r="L165" s="144">
        <v>0</v>
      </c>
      <c r="M165" s="144">
        <v>0</v>
      </c>
      <c r="N165" s="144">
        <v>0</v>
      </c>
      <c r="O165" s="144">
        <v>12.454353795299999</v>
      </c>
      <c r="P165" s="144">
        <v>0</v>
      </c>
      <c r="Q165" s="144">
        <v>12.454353795299999</v>
      </c>
      <c r="R165" s="143">
        <f t="shared" si="32"/>
        <v>0</v>
      </c>
      <c r="S165" s="143">
        <f t="shared" si="33"/>
        <v>0</v>
      </c>
      <c r="T165" s="143">
        <f t="shared" si="34"/>
        <v>0</v>
      </c>
      <c r="U165" s="143">
        <f t="shared" si="35"/>
        <v>0</v>
      </c>
      <c r="V165" s="143">
        <f t="shared" si="36"/>
        <v>0</v>
      </c>
      <c r="W165" s="143">
        <f t="shared" si="37"/>
        <v>0</v>
      </c>
      <c r="X165" s="143">
        <f t="shared" si="38"/>
        <v>0</v>
      </c>
      <c r="Y165" s="143">
        <f t="shared" si="39"/>
        <v>0</v>
      </c>
      <c r="Z165" s="143">
        <f t="shared" si="40"/>
        <v>0</v>
      </c>
      <c r="AA165" s="143">
        <f t="shared" si="41"/>
        <v>0</v>
      </c>
      <c r="AB165" s="143">
        <f t="shared" si="42"/>
        <v>169397.63114469033</v>
      </c>
      <c r="AC165" s="143">
        <f t="shared" si="43"/>
        <v>0</v>
      </c>
      <c r="AD165" s="143">
        <f t="shared" si="44"/>
        <v>169397.63114469033</v>
      </c>
      <c r="AE165" s="142"/>
    </row>
    <row r="166" spans="1:31" x14ac:dyDescent="0.3">
      <c r="A166" s="147" t="s">
        <v>3510</v>
      </c>
      <c r="B166" s="147">
        <v>0.94620896726402026</v>
      </c>
      <c r="C166" s="146">
        <f t="shared" si="30"/>
        <v>1.8376533343261105E-3</v>
      </c>
      <c r="D166" s="145">
        <f t="shared" si="31"/>
        <v>1837653.3343261105</v>
      </c>
      <c r="E166" s="144">
        <v>0</v>
      </c>
      <c r="F166" s="144">
        <v>0</v>
      </c>
      <c r="G166" s="144">
        <v>0</v>
      </c>
      <c r="H166" s="144">
        <v>0</v>
      </c>
      <c r="I166" s="144">
        <v>0</v>
      </c>
      <c r="J166" s="144">
        <v>0</v>
      </c>
      <c r="K166" s="144">
        <v>0</v>
      </c>
      <c r="L166" s="144">
        <v>0</v>
      </c>
      <c r="M166" s="144">
        <v>0</v>
      </c>
      <c r="N166" s="144">
        <v>0</v>
      </c>
      <c r="O166" s="144">
        <v>0</v>
      </c>
      <c r="P166" s="144">
        <v>0</v>
      </c>
      <c r="Q166" s="144">
        <v>0</v>
      </c>
      <c r="R166" s="143">
        <f t="shared" si="32"/>
        <v>0</v>
      </c>
      <c r="S166" s="143">
        <f t="shared" si="33"/>
        <v>0</v>
      </c>
      <c r="T166" s="143">
        <f t="shared" si="34"/>
        <v>0</v>
      </c>
      <c r="U166" s="143">
        <f t="shared" si="35"/>
        <v>0</v>
      </c>
      <c r="V166" s="143">
        <f t="shared" si="36"/>
        <v>0</v>
      </c>
      <c r="W166" s="143">
        <f t="shared" si="37"/>
        <v>0</v>
      </c>
      <c r="X166" s="143">
        <f t="shared" si="38"/>
        <v>0</v>
      </c>
      <c r="Y166" s="143">
        <f t="shared" si="39"/>
        <v>0</v>
      </c>
      <c r="Z166" s="143">
        <f t="shared" si="40"/>
        <v>0</v>
      </c>
      <c r="AA166" s="143">
        <f t="shared" si="41"/>
        <v>0</v>
      </c>
      <c r="AB166" s="143">
        <f t="shared" si="42"/>
        <v>0</v>
      </c>
      <c r="AC166" s="143">
        <f t="shared" si="43"/>
        <v>0</v>
      </c>
      <c r="AD166" s="143">
        <f t="shared" si="44"/>
        <v>0</v>
      </c>
      <c r="AE166" s="142"/>
    </row>
    <row r="167" spans="1:31" x14ac:dyDescent="0.3">
      <c r="A167" s="147" t="s">
        <v>3509</v>
      </c>
      <c r="B167" s="147">
        <v>5.1985920533474062E-2</v>
      </c>
      <c r="C167" s="146">
        <f t="shared" si="30"/>
        <v>1.0096300448576762E-4</v>
      </c>
      <c r="D167" s="145">
        <f t="shared" si="31"/>
        <v>100963.00448576763</v>
      </c>
      <c r="E167" s="144">
        <v>0</v>
      </c>
      <c r="F167" s="144">
        <v>0</v>
      </c>
      <c r="G167" s="144">
        <v>0</v>
      </c>
      <c r="H167" s="144">
        <v>0</v>
      </c>
      <c r="I167" s="144">
        <v>0</v>
      </c>
      <c r="J167" s="144">
        <v>0</v>
      </c>
      <c r="K167" s="144">
        <v>0</v>
      </c>
      <c r="L167" s="144">
        <v>0</v>
      </c>
      <c r="M167" s="144">
        <v>0</v>
      </c>
      <c r="N167" s="144">
        <v>0</v>
      </c>
      <c r="O167" s="144">
        <v>100</v>
      </c>
      <c r="P167" s="144">
        <v>0</v>
      </c>
      <c r="Q167" s="144">
        <v>100</v>
      </c>
      <c r="R167" s="143">
        <f t="shared" si="32"/>
        <v>0</v>
      </c>
      <c r="S167" s="143">
        <f t="shared" si="33"/>
        <v>0</v>
      </c>
      <c r="T167" s="143">
        <f t="shared" si="34"/>
        <v>0</v>
      </c>
      <c r="U167" s="143">
        <f t="shared" si="35"/>
        <v>0</v>
      </c>
      <c r="V167" s="143">
        <f t="shared" si="36"/>
        <v>0</v>
      </c>
      <c r="W167" s="143">
        <f t="shared" si="37"/>
        <v>0</v>
      </c>
      <c r="X167" s="143">
        <f t="shared" si="38"/>
        <v>0</v>
      </c>
      <c r="Y167" s="143">
        <f t="shared" si="39"/>
        <v>0</v>
      </c>
      <c r="Z167" s="143">
        <f t="shared" si="40"/>
        <v>0</v>
      </c>
      <c r="AA167" s="143">
        <f t="shared" si="41"/>
        <v>0</v>
      </c>
      <c r="AB167" s="143">
        <f t="shared" si="42"/>
        <v>100963.00448576763</v>
      </c>
      <c r="AC167" s="143">
        <f t="shared" si="43"/>
        <v>0</v>
      </c>
      <c r="AD167" s="143">
        <f t="shared" si="44"/>
        <v>100963.00448576763</v>
      </c>
      <c r="AE167" s="142"/>
    </row>
    <row r="168" spans="1:31" x14ac:dyDescent="0.3">
      <c r="A168" s="147" t="s">
        <v>3508</v>
      </c>
      <c r="B168" s="147">
        <v>0.32028446497918051</v>
      </c>
      <c r="C168" s="146">
        <f t="shared" si="30"/>
        <v>6.2203153358788286E-4</v>
      </c>
      <c r="D168" s="145">
        <f t="shared" si="31"/>
        <v>622031.53358788288</v>
      </c>
      <c r="E168" s="144">
        <v>1.1599999999999999</v>
      </c>
      <c r="F168" s="144">
        <v>0</v>
      </c>
      <c r="G168" s="144">
        <v>1.76</v>
      </c>
      <c r="H168" s="144">
        <v>0</v>
      </c>
      <c r="I168" s="144">
        <v>0</v>
      </c>
      <c r="J168" s="144">
        <v>0</v>
      </c>
      <c r="K168" s="144">
        <v>0</v>
      </c>
      <c r="L168" s="144">
        <v>0</v>
      </c>
      <c r="M168" s="144">
        <v>0</v>
      </c>
      <c r="N168" s="144">
        <v>0</v>
      </c>
      <c r="O168" s="144">
        <v>0</v>
      </c>
      <c r="P168" s="144">
        <v>0</v>
      </c>
      <c r="Q168" s="144">
        <v>2.92</v>
      </c>
      <c r="R168" s="143">
        <f t="shared" si="32"/>
        <v>7215.5657896194407</v>
      </c>
      <c r="S168" s="143">
        <f t="shared" si="33"/>
        <v>0</v>
      </c>
      <c r="T168" s="143">
        <f t="shared" si="34"/>
        <v>10947.754991146738</v>
      </c>
      <c r="U168" s="143">
        <f t="shared" si="35"/>
        <v>0</v>
      </c>
      <c r="V168" s="143">
        <f t="shared" si="36"/>
        <v>0</v>
      </c>
      <c r="W168" s="143">
        <f t="shared" si="37"/>
        <v>0</v>
      </c>
      <c r="X168" s="143">
        <f t="shared" si="38"/>
        <v>0</v>
      </c>
      <c r="Y168" s="143">
        <f t="shared" si="39"/>
        <v>0</v>
      </c>
      <c r="Z168" s="143">
        <f t="shared" si="40"/>
        <v>0</v>
      </c>
      <c r="AA168" s="143">
        <f t="shared" si="41"/>
        <v>0</v>
      </c>
      <c r="AB168" s="143">
        <f t="shared" si="42"/>
        <v>0</v>
      </c>
      <c r="AC168" s="143">
        <f t="shared" si="43"/>
        <v>0</v>
      </c>
      <c r="AD168" s="143">
        <f t="shared" si="44"/>
        <v>18163.320780766182</v>
      </c>
      <c r="AE168" s="142"/>
    </row>
    <row r="169" spans="1:31" x14ac:dyDescent="0.3">
      <c r="A169" s="147" t="s">
        <v>3507</v>
      </c>
      <c r="B169" s="147">
        <v>0.62446616343566252</v>
      </c>
      <c r="C169" s="146">
        <f t="shared" si="30"/>
        <v>1.212789528648779E-3</v>
      </c>
      <c r="D169" s="145">
        <f t="shared" si="31"/>
        <v>1212789.528648779</v>
      </c>
      <c r="E169" s="144">
        <v>0</v>
      </c>
      <c r="F169" s="144">
        <v>0</v>
      </c>
      <c r="G169" s="144">
        <v>0</v>
      </c>
      <c r="H169" s="144">
        <v>0</v>
      </c>
      <c r="I169" s="144">
        <v>0</v>
      </c>
      <c r="J169" s="144">
        <v>0</v>
      </c>
      <c r="K169" s="144">
        <v>0</v>
      </c>
      <c r="L169" s="144">
        <v>0</v>
      </c>
      <c r="M169" s="144">
        <v>0</v>
      </c>
      <c r="N169" s="144">
        <v>0</v>
      </c>
      <c r="O169" s="144">
        <v>0</v>
      </c>
      <c r="P169" s="144">
        <v>0</v>
      </c>
      <c r="Q169" s="144">
        <v>0</v>
      </c>
      <c r="R169" s="143">
        <f t="shared" si="32"/>
        <v>0</v>
      </c>
      <c r="S169" s="143">
        <f t="shared" si="33"/>
        <v>0</v>
      </c>
      <c r="T169" s="143">
        <f t="shared" si="34"/>
        <v>0</v>
      </c>
      <c r="U169" s="143">
        <f t="shared" si="35"/>
        <v>0</v>
      </c>
      <c r="V169" s="143">
        <f t="shared" si="36"/>
        <v>0</v>
      </c>
      <c r="W169" s="143">
        <f t="shared" si="37"/>
        <v>0</v>
      </c>
      <c r="X169" s="143">
        <f t="shared" si="38"/>
        <v>0</v>
      </c>
      <c r="Y169" s="143">
        <f t="shared" si="39"/>
        <v>0</v>
      </c>
      <c r="Z169" s="143">
        <f t="shared" si="40"/>
        <v>0</v>
      </c>
      <c r="AA169" s="143">
        <f t="shared" si="41"/>
        <v>0</v>
      </c>
      <c r="AB169" s="143">
        <f t="shared" si="42"/>
        <v>0</v>
      </c>
      <c r="AC169" s="143">
        <f t="shared" si="43"/>
        <v>0</v>
      </c>
      <c r="AD169" s="143">
        <f t="shared" si="44"/>
        <v>0</v>
      </c>
      <c r="AE169" s="142"/>
    </row>
    <row r="170" spans="1:31" x14ac:dyDescent="0.3">
      <c r="A170" s="147" t="s">
        <v>3506</v>
      </c>
      <c r="B170" s="147">
        <v>0.50387671888871466</v>
      </c>
      <c r="C170" s="146">
        <f t="shared" si="30"/>
        <v>9.7859010492423195E-4</v>
      </c>
      <c r="D170" s="145">
        <f t="shared" si="31"/>
        <v>978590.104924232</v>
      </c>
      <c r="E170" s="144">
        <v>0</v>
      </c>
      <c r="F170" s="144">
        <v>0</v>
      </c>
      <c r="G170" s="144">
        <v>3.73</v>
      </c>
      <c r="H170" s="144">
        <v>0</v>
      </c>
      <c r="I170" s="144">
        <v>7.22</v>
      </c>
      <c r="J170" s="144">
        <v>0</v>
      </c>
      <c r="K170" s="144">
        <v>0</v>
      </c>
      <c r="L170" s="144">
        <v>7.22</v>
      </c>
      <c r="M170" s="144">
        <v>3.73</v>
      </c>
      <c r="N170" s="144">
        <v>0</v>
      </c>
      <c r="O170" s="144">
        <v>0</v>
      </c>
      <c r="P170" s="144">
        <v>0</v>
      </c>
      <c r="Q170" s="144">
        <v>3.73</v>
      </c>
      <c r="R170" s="143">
        <f t="shared" si="32"/>
        <v>0</v>
      </c>
      <c r="S170" s="143">
        <f t="shared" si="33"/>
        <v>0</v>
      </c>
      <c r="T170" s="143">
        <f t="shared" si="34"/>
        <v>36501.410913673855</v>
      </c>
      <c r="U170" s="143">
        <f t="shared" si="35"/>
        <v>0</v>
      </c>
      <c r="V170" s="143">
        <f t="shared" si="36"/>
        <v>70654.205575529544</v>
      </c>
      <c r="W170" s="143">
        <f t="shared" si="37"/>
        <v>0</v>
      </c>
      <c r="X170" s="143">
        <f t="shared" si="38"/>
        <v>0</v>
      </c>
      <c r="Y170" s="143">
        <f t="shared" si="39"/>
        <v>70654.205575529544</v>
      </c>
      <c r="Z170" s="143">
        <f t="shared" si="40"/>
        <v>36501.410913673855</v>
      </c>
      <c r="AA170" s="143">
        <f t="shared" si="41"/>
        <v>0</v>
      </c>
      <c r="AB170" s="143">
        <f t="shared" si="42"/>
        <v>0</v>
      </c>
      <c r="AC170" s="143">
        <f t="shared" si="43"/>
        <v>0</v>
      </c>
      <c r="AD170" s="143">
        <f t="shared" si="44"/>
        <v>36501.410913673855</v>
      </c>
      <c r="AE170" s="142"/>
    </row>
    <row r="171" spans="1:31" x14ac:dyDescent="0.3">
      <c r="A171" s="147" t="s">
        <v>3505</v>
      </c>
      <c r="B171" s="147">
        <v>0.45147877894522292</v>
      </c>
      <c r="C171" s="146">
        <f t="shared" si="30"/>
        <v>8.7682690844195917E-4</v>
      </c>
      <c r="D171" s="145">
        <f t="shared" si="31"/>
        <v>876826.90844195918</v>
      </c>
      <c r="E171" s="144">
        <v>0</v>
      </c>
      <c r="F171" s="144">
        <v>0</v>
      </c>
      <c r="G171" s="144">
        <v>0</v>
      </c>
      <c r="H171" s="144">
        <v>0</v>
      </c>
      <c r="I171" s="144">
        <v>0</v>
      </c>
      <c r="J171" s="144">
        <v>0</v>
      </c>
      <c r="K171" s="144">
        <v>0</v>
      </c>
      <c r="L171" s="144">
        <v>0</v>
      </c>
      <c r="M171" s="144">
        <v>0</v>
      </c>
      <c r="N171" s="144">
        <v>0</v>
      </c>
      <c r="O171" s="144">
        <v>0</v>
      </c>
      <c r="P171" s="144">
        <v>0</v>
      </c>
      <c r="Q171" s="144">
        <v>0</v>
      </c>
      <c r="R171" s="143">
        <f t="shared" si="32"/>
        <v>0</v>
      </c>
      <c r="S171" s="143">
        <f t="shared" si="33"/>
        <v>0</v>
      </c>
      <c r="T171" s="143">
        <f t="shared" si="34"/>
        <v>0</v>
      </c>
      <c r="U171" s="143">
        <f t="shared" si="35"/>
        <v>0</v>
      </c>
      <c r="V171" s="143">
        <f t="shared" si="36"/>
        <v>0</v>
      </c>
      <c r="W171" s="143">
        <f t="shared" si="37"/>
        <v>0</v>
      </c>
      <c r="X171" s="143">
        <f t="shared" si="38"/>
        <v>0</v>
      </c>
      <c r="Y171" s="143">
        <f t="shared" si="39"/>
        <v>0</v>
      </c>
      <c r="Z171" s="143">
        <f t="shared" si="40"/>
        <v>0</v>
      </c>
      <c r="AA171" s="143">
        <f t="shared" si="41"/>
        <v>0</v>
      </c>
      <c r="AB171" s="143">
        <f t="shared" si="42"/>
        <v>0</v>
      </c>
      <c r="AC171" s="143">
        <f t="shared" si="43"/>
        <v>0</v>
      </c>
      <c r="AD171" s="143">
        <f t="shared" si="44"/>
        <v>0</v>
      </c>
      <c r="AE171" s="142"/>
    </row>
    <row r="172" spans="1:31" x14ac:dyDescent="0.3">
      <c r="A172" s="147" t="s">
        <v>3504</v>
      </c>
      <c r="B172" s="147">
        <v>0.55932711764823362</v>
      </c>
      <c r="C172" s="146">
        <f t="shared" si="30"/>
        <v>1.086281549093044E-3</v>
      </c>
      <c r="D172" s="145">
        <f t="shared" si="31"/>
        <v>1086281.5490930439</v>
      </c>
      <c r="E172" s="144">
        <v>1.57</v>
      </c>
      <c r="F172" s="144">
        <v>0</v>
      </c>
      <c r="G172" s="144">
        <v>2.2799999999999998</v>
      </c>
      <c r="H172" s="144">
        <v>0.5</v>
      </c>
      <c r="I172" s="144">
        <v>1.57</v>
      </c>
      <c r="J172" s="144">
        <v>0</v>
      </c>
      <c r="K172" s="144">
        <v>0</v>
      </c>
      <c r="L172" s="144">
        <v>2.0699999999999998</v>
      </c>
      <c r="M172" s="144">
        <v>0</v>
      </c>
      <c r="N172" s="144">
        <v>2.2799999999999998</v>
      </c>
      <c r="O172" s="144">
        <v>0</v>
      </c>
      <c r="P172" s="144">
        <v>0</v>
      </c>
      <c r="Q172" s="144">
        <v>3.85</v>
      </c>
      <c r="R172" s="143">
        <f t="shared" si="32"/>
        <v>17054.62032076079</v>
      </c>
      <c r="S172" s="143">
        <f t="shared" si="33"/>
        <v>0</v>
      </c>
      <c r="T172" s="143">
        <f t="shared" si="34"/>
        <v>24767.219319321397</v>
      </c>
      <c r="U172" s="143">
        <f t="shared" si="35"/>
        <v>5431.4077454652197</v>
      </c>
      <c r="V172" s="143">
        <f t="shared" si="36"/>
        <v>17054.62032076079</v>
      </c>
      <c r="W172" s="143">
        <f t="shared" si="37"/>
        <v>0</v>
      </c>
      <c r="X172" s="143">
        <f t="shared" si="38"/>
        <v>0</v>
      </c>
      <c r="Y172" s="143">
        <f t="shared" si="39"/>
        <v>22486.028066226005</v>
      </c>
      <c r="Z172" s="143">
        <f t="shared" si="40"/>
        <v>0</v>
      </c>
      <c r="AA172" s="143">
        <f t="shared" si="41"/>
        <v>24767.219319321397</v>
      </c>
      <c r="AB172" s="143">
        <f t="shared" si="42"/>
        <v>0</v>
      </c>
      <c r="AC172" s="143">
        <f t="shared" si="43"/>
        <v>0</v>
      </c>
      <c r="AD172" s="143">
        <f t="shared" si="44"/>
        <v>41821.839640082188</v>
      </c>
      <c r="AE172" s="142"/>
    </row>
    <row r="173" spans="1:31" x14ac:dyDescent="0.3">
      <c r="A173" s="147" t="s">
        <v>3503</v>
      </c>
      <c r="B173" s="147">
        <v>0.69074659606456901</v>
      </c>
      <c r="C173" s="146">
        <f t="shared" si="30"/>
        <v>1.3415142207992617E-3</v>
      </c>
      <c r="D173" s="145">
        <f t="shared" si="31"/>
        <v>1341514.2207992617</v>
      </c>
      <c r="E173" s="144">
        <v>0</v>
      </c>
      <c r="F173" s="144">
        <v>0</v>
      </c>
      <c r="G173" s="144">
        <v>0</v>
      </c>
      <c r="H173" s="144">
        <v>0</v>
      </c>
      <c r="I173" s="144">
        <v>0</v>
      </c>
      <c r="J173" s="144">
        <v>0</v>
      </c>
      <c r="K173" s="144">
        <v>0</v>
      </c>
      <c r="L173" s="144">
        <v>0</v>
      </c>
      <c r="M173" s="144">
        <v>0</v>
      </c>
      <c r="N173" s="144">
        <v>0</v>
      </c>
      <c r="O173" s="144">
        <v>0</v>
      </c>
      <c r="P173" s="144">
        <v>0</v>
      </c>
      <c r="Q173" s="144">
        <v>0</v>
      </c>
      <c r="R173" s="143">
        <f t="shared" si="32"/>
        <v>0</v>
      </c>
      <c r="S173" s="143">
        <f t="shared" si="33"/>
        <v>0</v>
      </c>
      <c r="T173" s="143">
        <f t="shared" si="34"/>
        <v>0</v>
      </c>
      <c r="U173" s="143">
        <f t="shared" si="35"/>
        <v>0</v>
      </c>
      <c r="V173" s="143">
        <f t="shared" si="36"/>
        <v>0</v>
      </c>
      <c r="W173" s="143">
        <f t="shared" si="37"/>
        <v>0</v>
      </c>
      <c r="X173" s="143">
        <f t="shared" si="38"/>
        <v>0</v>
      </c>
      <c r="Y173" s="143">
        <f t="shared" si="39"/>
        <v>0</v>
      </c>
      <c r="Z173" s="143">
        <f t="shared" si="40"/>
        <v>0</v>
      </c>
      <c r="AA173" s="143">
        <f t="shared" si="41"/>
        <v>0</v>
      </c>
      <c r="AB173" s="143">
        <f t="shared" si="42"/>
        <v>0</v>
      </c>
      <c r="AC173" s="143">
        <f t="shared" si="43"/>
        <v>0</v>
      </c>
      <c r="AD173" s="143">
        <f t="shared" si="44"/>
        <v>0</v>
      </c>
      <c r="AE173" s="142"/>
    </row>
    <row r="174" spans="1:31" x14ac:dyDescent="0.3">
      <c r="A174" s="147" t="s">
        <v>3502</v>
      </c>
      <c r="B174" s="147">
        <v>0.4339834895637551</v>
      </c>
      <c r="C174" s="146">
        <f t="shared" si="30"/>
        <v>8.4284892051417865E-4</v>
      </c>
      <c r="D174" s="145">
        <f t="shared" si="31"/>
        <v>842848.9205141787</v>
      </c>
      <c r="E174" s="144">
        <v>0</v>
      </c>
      <c r="F174" s="144">
        <v>0</v>
      </c>
      <c r="G174" s="144">
        <v>0</v>
      </c>
      <c r="H174" s="144">
        <v>0</v>
      </c>
      <c r="I174" s="144">
        <v>13.87</v>
      </c>
      <c r="J174" s="144">
        <v>0</v>
      </c>
      <c r="K174" s="144">
        <v>0</v>
      </c>
      <c r="L174" s="144">
        <v>13.87</v>
      </c>
      <c r="M174" s="144">
        <v>0</v>
      </c>
      <c r="N174" s="144">
        <v>0</v>
      </c>
      <c r="O174" s="144">
        <v>0</v>
      </c>
      <c r="P174" s="144">
        <v>0</v>
      </c>
      <c r="Q174" s="144">
        <v>0</v>
      </c>
      <c r="R174" s="143">
        <f t="shared" si="32"/>
        <v>0</v>
      </c>
      <c r="S174" s="143">
        <f t="shared" si="33"/>
        <v>0</v>
      </c>
      <c r="T174" s="143">
        <f t="shared" si="34"/>
        <v>0</v>
      </c>
      <c r="U174" s="143">
        <f t="shared" si="35"/>
        <v>0</v>
      </c>
      <c r="V174" s="143">
        <f t="shared" si="36"/>
        <v>116903.14527531658</v>
      </c>
      <c r="W174" s="143">
        <f t="shared" si="37"/>
        <v>0</v>
      </c>
      <c r="X174" s="143">
        <f t="shared" si="38"/>
        <v>0</v>
      </c>
      <c r="Y174" s="143">
        <f t="shared" si="39"/>
        <v>116903.14527531658</v>
      </c>
      <c r="Z174" s="143">
        <f t="shared" si="40"/>
        <v>0</v>
      </c>
      <c r="AA174" s="143">
        <f t="shared" si="41"/>
        <v>0</v>
      </c>
      <c r="AB174" s="143">
        <f t="shared" si="42"/>
        <v>0</v>
      </c>
      <c r="AC174" s="143">
        <f t="shared" si="43"/>
        <v>0</v>
      </c>
      <c r="AD174" s="143">
        <f t="shared" si="44"/>
        <v>0</v>
      </c>
      <c r="AE174" s="142"/>
    </row>
    <row r="175" spans="1:31" x14ac:dyDescent="0.3">
      <c r="A175" s="147" t="s">
        <v>3501</v>
      </c>
      <c r="B175" s="147">
        <v>0.72920644725814676</v>
      </c>
      <c r="C175" s="146">
        <f t="shared" si="30"/>
        <v>1.4162079472685052E-3</v>
      </c>
      <c r="D175" s="145">
        <f t="shared" si="31"/>
        <v>1416207.9472685051</v>
      </c>
      <c r="E175" s="144">
        <v>0.68</v>
      </c>
      <c r="F175" s="144">
        <v>0.68</v>
      </c>
      <c r="G175" s="144">
        <v>0</v>
      </c>
      <c r="H175" s="144">
        <v>3.73</v>
      </c>
      <c r="I175" s="144">
        <v>0</v>
      </c>
      <c r="J175" s="144">
        <v>0</v>
      </c>
      <c r="K175" s="144">
        <v>0</v>
      </c>
      <c r="L175" s="144">
        <v>3.73</v>
      </c>
      <c r="M175" s="144">
        <v>0</v>
      </c>
      <c r="N175" s="144">
        <v>0</v>
      </c>
      <c r="O175" s="144">
        <v>0</v>
      </c>
      <c r="P175" s="144">
        <v>0</v>
      </c>
      <c r="Q175" s="144">
        <v>0.68</v>
      </c>
      <c r="R175" s="143">
        <f t="shared" si="32"/>
        <v>9630.2140414258356</v>
      </c>
      <c r="S175" s="143">
        <f t="shared" si="33"/>
        <v>9630.2140414258356</v>
      </c>
      <c r="T175" s="143">
        <f t="shared" si="34"/>
        <v>0</v>
      </c>
      <c r="U175" s="143">
        <f t="shared" si="35"/>
        <v>52824.556433115242</v>
      </c>
      <c r="V175" s="143">
        <f t="shared" si="36"/>
        <v>0</v>
      </c>
      <c r="W175" s="143">
        <f t="shared" si="37"/>
        <v>0</v>
      </c>
      <c r="X175" s="143">
        <f t="shared" si="38"/>
        <v>0</v>
      </c>
      <c r="Y175" s="143">
        <f t="shared" si="39"/>
        <v>52824.556433115242</v>
      </c>
      <c r="Z175" s="143">
        <f t="shared" si="40"/>
        <v>0</v>
      </c>
      <c r="AA175" s="143">
        <f t="shared" si="41"/>
        <v>0</v>
      </c>
      <c r="AB175" s="143">
        <f t="shared" si="42"/>
        <v>0</v>
      </c>
      <c r="AC175" s="143">
        <f t="shared" si="43"/>
        <v>0</v>
      </c>
      <c r="AD175" s="143">
        <f t="shared" si="44"/>
        <v>9630.2140414258356</v>
      </c>
      <c r="AE175" s="142"/>
    </row>
    <row r="176" spans="1:31" x14ac:dyDescent="0.3">
      <c r="A176" s="147" t="s">
        <v>3500</v>
      </c>
      <c r="B176" s="147">
        <v>0.44295130641188796</v>
      </c>
      <c r="C176" s="146">
        <f t="shared" si="30"/>
        <v>8.6026551568791569E-4</v>
      </c>
      <c r="D176" s="145">
        <f t="shared" si="31"/>
        <v>860265.51568791573</v>
      </c>
      <c r="E176" s="144">
        <v>0.66</v>
      </c>
      <c r="F176" s="144">
        <v>0.66</v>
      </c>
      <c r="G176" s="144">
        <v>2.57</v>
      </c>
      <c r="H176" s="144">
        <v>0</v>
      </c>
      <c r="I176" s="144">
        <v>0.28000000000000003</v>
      </c>
      <c r="J176" s="144">
        <v>0</v>
      </c>
      <c r="K176" s="144">
        <v>0</v>
      </c>
      <c r="L176" s="144">
        <v>0.28000000000000003</v>
      </c>
      <c r="M176" s="144">
        <v>2.57</v>
      </c>
      <c r="N176" s="144">
        <v>0</v>
      </c>
      <c r="O176" s="144">
        <v>10</v>
      </c>
      <c r="P176" s="144">
        <v>0</v>
      </c>
      <c r="Q176" s="144">
        <v>13.23</v>
      </c>
      <c r="R176" s="143">
        <f t="shared" si="32"/>
        <v>5677.7524035402448</v>
      </c>
      <c r="S176" s="143">
        <f t="shared" si="33"/>
        <v>5677.7524035402448</v>
      </c>
      <c r="T176" s="143">
        <f t="shared" si="34"/>
        <v>22108.823753179433</v>
      </c>
      <c r="U176" s="143">
        <f t="shared" si="35"/>
        <v>0</v>
      </c>
      <c r="V176" s="143">
        <f t="shared" si="36"/>
        <v>2408.7434439261642</v>
      </c>
      <c r="W176" s="143">
        <f t="shared" si="37"/>
        <v>0</v>
      </c>
      <c r="X176" s="143">
        <f t="shared" si="38"/>
        <v>0</v>
      </c>
      <c r="Y176" s="143">
        <f t="shared" si="39"/>
        <v>2408.7434439261642</v>
      </c>
      <c r="Z176" s="143">
        <f t="shared" si="40"/>
        <v>22108.823753179433</v>
      </c>
      <c r="AA176" s="143">
        <f t="shared" si="41"/>
        <v>0</v>
      </c>
      <c r="AB176" s="143">
        <f t="shared" si="42"/>
        <v>86026.551568791561</v>
      </c>
      <c r="AC176" s="143">
        <f t="shared" si="43"/>
        <v>0</v>
      </c>
      <c r="AD176" s="143">
        <f t="shared" si="44"/>
        <v>113813.12772551125</v>
      </c>
      <c r="AE176" s="142"/>
    </row>
    <row r="177" spans="1:31" x14ac:dyDescent="0.3">
      <c r="A177" s="147" t="s">
        <v>3499</v>
      </c>
      <c r="B177" s="147">
        <v>0.66767696477884231</v>
      </c>
      <c r="C177" s="146">
        <f t="shared" si="30"/>
        <v>1.2967101803382285E-3</v>
      </c>
      <c r="D177" s="145">
        <f t="shared" si="31"/>
        <v>1296710.1803382286</v>
      </c>
      <c r="E177" s="144">
        <v>0</v>
      </c>
      <c r="F177" s="144">
        <v>0</v>
      </c>
      <c r="G177" s="144">
        <v>0</v>
      </c>
      <c r="H177" s="144">
        <v>0</v>
      </c>
      <c r="I177" s="144">
        <v>0</v>
      </c>
      <c r="J177" s="144">
        <v>0</v>
      </c>
      <c r="K177" s="144">
        <v>0</v>
      </c>
      <c r="L177" s="144">
        <v>0</v>
      </c>
      <c r="M177" s="144">
        <v>0</v>
      </c>
      <c r="N177" s="144">
        <v>0</v>
      </c>
      <c r="O177" s="144">
        <v>0</v>
      </c>
      <c r="P177" s="144">
        <v>0</v>
      </c>
      <c r="Q177" s="144">
        <v>0</v>
      </c>
      <c r="R177" s="143">
        <f t="shared" si="32"/>
        <v>0</v>
      </c>
      <c r="S177" s="143">
        <f t="shared" si="33"/>
        <v>0</v>
      </c>
      <c r="T177" s="143">
        <f t="shared" si="34"/>
        <v>0</v>
      </c>
      <c r="U177" s="143">
        <f t="shared" si="35"/>
        <v>0</v>
      </c>
      <c r="V177" s="143">
        <f t="shared" si="36"/>
        <v>0</v>
      </c>
      <c r="W177" s="143">
        <f t="shared" si="37"/>
        <v>0</v>
      </c>
      <c r="X177" s="143">
        <f t="shared" si="38"/>
        <v>0</v>
      </c>
      <c r="Y177" s="143">
        <f t="shared" si="39"/>
        <v>0</v>
      </c>
      <c r="Z177" s="143">
        <f t="shared" si="40"/>
        <v>0</v>
      </c>
      <c r="AA177" s="143">
        <f t="shared" si="41"/>
        <v>0</v>
      </c>
      <c r="AB177" s="143">
        <f t="shared" si="42"/>
        <v>0</v>
      </c>
      <c r="AC177" s="143">
        <f t="shared" si="43"/>
        <v>0</v>
      </c>
      <c r="AD177" s="143">
        <f t="shared" si="44"/>
        <v>0</v>
      </c>
      <c r="AE177" s="142"/>
    </row>
    <row r="178" spans="1:31" x14ac:dyDescent="0.3">
      <c r="A178" s="147" t="s">
        <v>3498</v>
      </c>
      <c r="B178" s="147">
        <v>0.23352766540120018</v>
      </c>
      <c r="C178" s="146">
        <f t="shared" si="30"/>
        <v>4.5353923692224342E-4</v>
      </c>
      <c r="D178" s="145">
        <f t="shared" si="31"/>
        <v>453539.23692224344</v>
      </c>
      <c r="E178" s="144">
        <v>0</v>
      </c>
      <c r="F178" s="144">
        <v>0</v>
      </c>
      <c r="G178" s="144">
        <v>0</v>
      </c>
      <c r="H178" s="144">
        <v>0</v>
      </c>
      <c r="I178" s="144">
        <v>0</v>
      </c>
      <c r="J178" s="144">
        <v>0</v>
      </c>
      <c r="K178" s="144">
        <v>0</v>
      </c>
      <c r="L178" s="144">
        <v>0</v>
      </c>
      <c r="M178" s="144">
        <v>0</v>
      </c>
      <c r="N178" s="144">
        <v>0</v>
      </c>
      <c r="O178" s="144">
        <v>0</v>
      </c>
      <c r="P178" s="144">
        <v>0</v>
      </c>
      <c r="Q178" s="144">
        <v>0</v>
      </c>
      <c r="R178" s="143">
        <f t="shared" si="32"/>
        <v>0</v>
      </c>
      <c r="S178" s="143">
        <f t="shared" si="33"/>
        <v>0</v>
      </c>
      <c r="T178" s="143">
        <f t="shared" si="34"/>
        <v>0</v>
      </c>
      <c r="U178" s="143">
        <f t="shared" si="35"/>
        <v>0</v>
      </c>
      <c r="V178" s="143">
        <f t="shared" si="36"/>
        <v>0</v>
      </c>
      <c r="W178" s="143">
        <f t="shared" si="37"/>
        <v>0</v>
      </c>
      <c r="X178" s="143">
        <f t="shared" si="38"/>
        <v>0</v>
      </c>
      <c r="Y178" s="143">
        <f t="shared" si="39"/>
        <v>0</v>
      </c>
      <c r="Z178" s="143">
        <f t="shared" si="40"/>
        <v>0</v>
      </c>
      <c r="AA178" s="143">
        <f t="shared" si="41"/>
        <v>0</v>
      </c>
      <c r="AB178" s="143">
        <f t="shared" si="42"/>
        <v>0</v>
      </c>
      <c r="AC178" s="143">
        <f t="shared" si="43"/>
        <v>0</v>
      </c>
      <c r="AD178" s="143">
        <f t="shared" si="44"/>
        <v>0</v>
      </c>
      <c r="AE178" s="142"/>
    </row>
    <row r="179" spans="1:31" x14ac:dyDescent="0.3">
      <c r="A179" s="147" t="s">
        <v>3497</v>
      </c>
      <c r="B179" s="147">
        <v>0.59663355808972018</v>
      </c>
      <c r="C179" s="146">
        <f t="shared" si="30"/>
        <v>1.158735211065164E-3</v>
      </c>
      <c r="D179" s="145">
        <f t="shared" si="31"/>
        <v>1158735.2110651641</v>
      </c>
      <c r="E179" s="144">
        <v>0</v>
      </c>
      <c r="F179" s="144">
        <v>0</v>
      </c>
      <c r="G179" s="144">
        <v>0</v>
      </c>
      <c r="H179" s="144">
        <v>0</v>
      </c>
      <c r="I179" s="144">
        <v>0</v>
      </c>
      <c r="J179" s="144">
        <v>0</v>
      </c>
      <c r="K179" s="144">
        <v>0</v>
      </c>
      <c r="L179" s="144">
        <v>0</v>
      </c>
      <c r="M179" s="144">
        <v>0</v>
      </c>
      <c r="N179" s="144">
        <v>0</v>
      </c>
      <c r="O179" s="144">
        <v>0</v>
      </c>
      <c r="P179" s="144">
        <v>0</v>
      </c>
      <c r="Q179" s="144">
        <v>0</v>
      </c>
      <c r="R179" s="143">
        <f t="shared" si="32"/>
        <v>0</v>
      </c>
      <c r="S179" s="143">
        <f t="shared" si="33"/>
        <v>0</v>
      </c>
      <c r="T179" s="143">
        <f t="shared" si="34"/>
        <v>0</v>
      </c>
      <c r="U179" s="143">
        <f t="shared" si="35"/>
        <v>0</v>
      </c>
      <c r="V179" s="143">
        <f t="shared" si="36"/>
        <v>0</v>
      </c>
      <c r="W179" s="143">
        <f t="shared" si="37"/>
        <v>0</v>
      </c>
      <c r="X179" s="143">
        <f t="shared" si="38"/>
        <v>0</v>
      </c>
      <c r="Y179" s="143">
        <f t="shared" si="39"/>
        <v>0</v>
      </c>
      <c r="Z179" s="143">
        <f t="shared" si="40"/>
        <v>0</v>
      </c>
      <c r="AA179" s="143">
        <f t="shared" si="41"/>
        <v>0</v>
      </c>
      <c r="AB179" s="143">
        <f t="shared" si="42"/>
        <v>0</v>
      </c>
      <c r="AC179" s="143">
        <f t="shared" si="43"/>
        <v>0</v>
      </c>
      <c r="AD179" s="143">
        <f t="shared" si="44"/>
        <v>0</v>
      </c>
      <c r="AE179" s="142"/>
    </row>
    <row r="180" spans="1:31" x14ac:dyDescent="0.3">
      <c r="A180" s="147" t="s">
        <v>3496</v>
      </c>
      <c r="B180" s="147">
        <v>0.46600265593662216</v>
      </c>
      <c r="C180" s="146">
        <f t="shared" si="30"/>
        <v>9.0503405073713453E-4</v>
      </c>
      <c r="D180" s="145">
        <f t="shared" si="31"/>
        <v>905034.05073713453</v>
      </c>
      <c r="E180" s="144">
        <v>0</v>
      </c>
      <c r="F180" s="144">
        <v>0</v>
      </c>
      <c r="G180" s="144">
        <v>0</v>
      </c>
      <c r="H180" s="144">
        <v>0</v>
      </c>
      <c r="I180" s="144">
        <v>0</v>
      </c>
      <c r="J180" s="144">
        <v>0</v>
      </c>
      <c r="K180" s="144">
        <v>0</v>
      </c>
      <c r="L180" s="144">
        <v>0</v>
      </c>
      <c r="M180" s="144">
        <v>0</v>
      </c>
      <c r="N180" s="144">
        <v>0</v>
      </c>
      <c r="O180" s="144">
        <v>0</v>
      </c>
      <c r="P180" s="144">
        <v>0</v>
      </c>
      <c r="Q180" s="144">
        <v>0</v>
      </c>
      <c r="R180" s="143">
        <f t="shared" si="32"/>
        <v>0</v>
      </c>
      <c r="S180" s="143">
        <f t="shared" si="33"/>
        <v>0</v>
      </c>
      <c r="T180" s="143">
        <f t="shared" si="34"/>
        <v>0</v>
      </c>
      <c r="U180" s="143">
        <f t="shared" si="35"/>
        <v>0</v>
      </c>
      <c r="V180" s="143">
        <f t="shared" si="36"/>
        <v>0</v>
      </c>
      <c r="W180" s="143">
        <f t="shared" si="37"/>
        <v>0</v>
      </c>
      <c r="X180" s="143">
        <f t="shared" si="38"/>
        <v>0</v>
      </c>
      <c r="Y180" s="143">
        <f t="shared" si="39"/>
        <v>0</v>
      </c>
      <c r="Z180" s="143">
        <f t="shared" si="40"/>
        <v>0</v>
      </c>
      <c r="AA180" s="143">
        <f t="shared" si="41"/>
        <v>0</v>
      </c>
      <c r="AB180" s="143">
        <f t="shared" si="42"/>
        <v>0</v>
      </c>
      <c r="AC180" s="143">
        <f t="shared" si="43"/>
        <v>0</v>
      </c>
      <c r="AD180" s="143">
        <f t="shared" si="44"/>
        <v>0</v>
      </c>
      <c r="AE180" s="142"/>
    </row>
    <row r="181" spans="1:31" x14ac:dyDescent="0.3">
      <c r="A181" s="147" t="s">
        <v>3495</v>
      </c>
      <c r="B181" s="147">
        <v>0.47499385477305045</v>
      </c>
      <c r="C181" s="146">
        <f t="shared" si="30"/>
        <v>9.2249605658678015E-4</v>
      </c>
      <c r="D181" s="145">
        <f t="shared" si="31"/>
        <v>922496.05658678012</v>
      </c>
      <c r="E181" s="144">
        <v>0</v>
      </c>
      <c r="F181" s="144">
        <v>0</v>
      </c>
      <c r="G181" s="144">
        <v>0</v>
      </c>
      <c r="H181" s="144">
        <v>0</v>
      </c>
      <c r="I181" s="144">
        <v>0</v>
      </c>
      <c r="J181" s="144">
        <v>0</v>
      </c>
      <c r="K181" s="144">
        <v>0</v>
      </c>
      <c r="L181" s="144">
        <v>0</v>
      </c>
      <c r="M181" s="144">
        <v>0</v>
      </c>
      <c r="N181" s="144">
        <v>0</v>
      </c>
      <c r="O181" s="144">
        <v>0</v>
      </c>
      <c r="P181" s="144">
        <v>0</v>
      </c>
      <c r="Q181" s="144">
        <v>0</v>
      </c>
      <c r="R181" s="143">
        <f t="shared" si="32"/>
        <v>0</v>
      </c>
      <c r="S181" s="143">
        <f t="shared" si="33"/>
        <v>0</v>
      </c>
      <c r="T181" s="143">
        <f t="shared" si="34"/>
        <v>0</v>
      </c>
      <c r="U181" s="143">
        <f t="shared" si="35"/>
        <v>0</v>
      </c>
      <c r="V181" s="143">
        <f t="shared" si="36"/>
        <v>0</v>
      </c>
      <c r="W181" s="143">
        <f t="shared" si="37"/>
        <v>0</v>
      </c>
      <c r="X181" s="143">
        <f t="shared" si="38"/>
        <v>0</v>
      </c>
      <c r="Y181" s="143">
        <f t="shared" si="39"/>
        <v>0</v>
      </c>
      <c r="Z181" s="143">
        <f t="shared" si="40"/>
        <v>0</v>
      </c>
      <c r="AA181" s="143">
        <f t="shared" si="41"/>
        <v>0</v>
      </c>
      <c r="AB181" s="143">
        <f t="shared" si="42"/>
        <v>0</v>
      </c>
      <c r="AC181" s="143">
        <f t="shared" si="43"/>
        <v>0</v>
      </c>
      <c r="AD181" s="143">
        <f t="shared" si="44"/>
        <v>0</v>
      </c>
      <c r="AE181" s="142"/>
    </row>
    <row r="182" spans="1:31" x14ac:dyDescent="0.3">
      <c r="A182" s="147" t="s">
        <v>3494</v>
      </c>
      <c r="B182" s="147">
        <v>5.1770345121683325E-2</v>
      </c>
      <c r="C182" s="146">
        <f t="shared" si="30"/>
        <v>1.005443307170953E-4</v>
      </c>
      <c r="D182" s="145">
        <f t="shared" si="31"/>
        <v>100544.3307170953</v>
      </c>
      <c r="E182" s="144">
        <v>0</v>
      </c>
      <c r="F182" s="144">
        <v>0</v>
      </c>
      <c r="G182" s="144">
        <v>0</v>
      </c>
      <c r="H182" s="144">
        <v>0</v>
      </c>
      <c r="I182" s="144">
        <v>2.08</v>
      </c>
      <c r="J182" s="144">
        <v>0</v>
      </c>
      <c r="K182" s="144">
        <v>0</v>
      </c>
      <c r="L182" s="144">
        <v>2.08</v>
      </c>
      <c r="M182" s="144">
        <v>0</v>
      </c>
      <c r="N182" s="144">
        <v>0</v>
      </c>
      <c r="O182" s="144">
        <v>0</v>
      </c>
      <c r="P182" s="144">
        <v>0</v>
      </c>
      <c r="Q182" s="144">
        <v>0</v>
      </c>
      <c r="R182" s="143">
        <f t="shared" si="32"/>
        <v>0</v>
      </c>
      <c r="S182" s="143">
        <f t="shared" si="33"/>
        <v>0</v>
      </c>
      <c r="T182" s="143">
        <f t="shared" si="34"/>
        <v>0</v>
      </c>
      <c r="U182" s="143">
        <f t="shared" si="35"/>
        <v>0</v>
      </c>
      <c r="V182" s="143">
        <f t="shared" si="36"/>
        <v>2091.3220789155826</v>
      </c>
      <c r="W182" s="143">
        <f t="shared" si="37"/>
        <v>0</v>
      </c>
      <c r="X182" s="143">
        <f t="shared" si="38"/>
        <v>0</v>
      </c>
      <c r="Y182" s="143">
        <f t="shared" si="39"/>
        <v>2091.3220789155826</v>
      </c>
      <c r="Z182" s="143">
        <f t="shared" si="40"/>
        <v>0</v>
      </c>
      <c r="AA182" s="143">
        <f t="shared" si="41"/>
        <v>0</v>
      </c>
      <c r="AB182" s="143">
        <f t="shared" si="42"/>
        <v>0</v>
      </c>
      <c r="AC182" s="143">
        <f t="shared" si="43"/>
        <v>0</v>
      </c>
      <c r="AD182" s="143">
        <f t="shared" si="44"/>
        <v>0</v>
      </c>
      <c r="AE182" s="142"/>
    </row>
    <row r="183" spans="1:31" x14ac:dyDescent="0.3">
      <c r="A183" s="147" t="s">
        <v>3493</v>
      </c>
      <c r="B183" s="147">
        <v>0.87568669013812295</v>
      </c>
      <c r="C183" s="146">
        <f t="shared" si="30"/>
        <v>1.7006904622880205E-3</v>
      </c>
      <c r="D183" s="145">
        <f t="shared" si="31"/>
        <v>1700690.4622880204</v>
      </c>
      <c r="E183" s="144">
        <v>4.76</v>
      </c>
      <c r="F183" s="144">
        <v>4.53</v>
      </c>
      <c r="G183" s="144">
        <v>0.93</v>
      </c>
      <c r="H183" s="144">
        <v>0</v>
      </c>
      <c r="I183" s="144">
        <v>0</v>
      </c>
      <c r="J183" s="144">
        <v>4.53</v>
      </c>
      <c r="K183" s="144">
        <v>0</v>
      </c>
      <c r="L183" s="144">
        <v>0</v>
      </c>
      <c r="M183" s="144">
        <v>0.67</v>
      </c>
      <c r="N183" s="144">
        <v>0</v>
      </c>
      <c r="O183" s="144">
        <v>0</v>
      </c>
      <c r="P183" s="144">
        <v>0</v>
      </c>
      <c r="Q183" s="144">
        <v>5.69</v>
      </c>
      <c r="R183" s="143">
        <f t="shared" si="32"/>
        <v>80952.866004909767</v>
      </c>
      <c r="S183" s="143">
        <f t="shared" si="33"/>
        <v>77041.277941647335</v>
      </c>
      <c r="T183" s="143">
        <f t="shared" si="34"/>
        <v>15816.421299278592</v>
      </c>
      <c r="U183" s="143">
        <f t="shared" si="35"/>
        <v>0</v>
      </c>
      <c r="V183" s="143">
        <f t="shared" si="36"/>
        <v>0</v>
      </c>
      <c r="W183" s="143">
        <f t="shared" si="37"/>
        <v>77041.277941647335</v>
      </c>
      <c r="X183" s="143">
        <f t="shared" si="38"/>
        <v>0</v>
      </c>
      <c r="Y183" s="143">
        <f t="shared" si="39"/>
        <v>0</v>
      </c>
      <c r="Z183" s="143">
        <f t="shared" si="40"/>
        <v>11394.626097329739</v>
      </c>
      <c r="AA183" s="143">
        <f t="shared" si="41"/>
        <v>0</v>
      </c>
      <c r="AB183" s="143">
        <f t="shared" si="42"/>
        <v>0</v>
      </c>
      <c r="AC183" s="143">
        <f t="shared" si="43"/>
        <v>0</v>
      </c>
      <c r="AD183" s="143">
        <f t="shared" si="44"/>
        <v>96769.287304188372</v>
      </c>
      <c r="AE183" s="142"/>
    </row>
    <row r="184" spans="1:31" x14ac:dyDescent="0.3">
      <c r="A184" s="147" t="s">
        <v>3492</v>
      </c>
      <c r="B184" s="147">
        <v>0.33031060471394935</v>
      </c>
      <c r="C184" s="146">
        <f t="shared" si="30"/>
        <v>6.4150352101502851E-4</v>
      </c>
      <c r="D184" s="145">
        <f t="shared" si="31"/>
        <v>641503.52101502847</v>
      </c>
      <c r="E184" s="144">
        <v>0</v>
      </c>
      <c r="F184" s="144">
        <v>0</v>
      </c>
      <c r="G184" s="144">
        <v>0</v>
      </c>
      <c r="H184" s="144">
        <v>0</v>
      </c>
      <c r="I184" s="144">
        <v>0</v>
      </c>
      <c r="J184" s="144">
        <v>0</v>
      </c>
      <c r="K184" s="144">
        <v>0</v>
      </c>
      <c r="L184" s="144">
        <v>0</v>
      </c>
      <c r="M184" s="144">
        <v>0</v>
      </c>
      <c r="N184" s="144">
        <v>0</v>
      </c>
      <c r="O184" s="144">
        <v>0</v>
      </c>
      <c r="P184" s="144">
        <v>0</v>
      </c>
      <c r="Q184" s="144">
        <v>0</v>
      </c>
      <c r="R184" s="143">
        <f t="shared" si="32"/>
        <v>0</v>
      </c>
      <c r="S184" s="143">
        <f t="shared" si="33"/>
        <v>0</v>
      </c>
      <c r="T184" s="143">
        <f t="shared" si="34"/>
        <v>0</v>
      </c>
      <c r="U184" s="143">
        <f t="shared" si="35"/>
        <v>0</v>
      </c>
      <c r="V184" s="143">
        <f t="shared" si="36"/>
        <v>0</v>
      </c>
      <c r="W184" s="143">
        <f t="shared" si="37"/>
        <v>0</v>
      </c>
      <c r="X184" s="143">
        <f t="shared" si="38"/>
        <v>0</v>
      </c>
      <c r="Y184" s="143">
        <f t="shared" si="39"/>
        <v>0</v>
      </c>
      <c r="Z184" s="143">
        <f t="shared" si="40"/>
        <v>0</v>
      </c>
      <c r="AA184" s="143">
        <f t="shared" si="41"/>
        <v>0</v>
      </c>
      <c r="AB184" s="143">
        <f t="shared" si="42"/>
        <v>0</v>
      </c>
      <c r="AC184" s="143">
        <f t="shared" si="43"/>
        <v>0</v>
      </c>
      <c r="AD184" s="143">
        <f t="shared" si="44"/>
        <v>0</v>
      </c>
      <c r="AE184" s="142"/>
    </row>
    <row r="185" spans="1:31" x14ac:dyDescent="0.3">
      <c r="A185" s="147" t="s">
        <v>3491</v>
      </c>
      <c r="B185" s="147">
        <v>0.91136887447073733</v>
      </c>
      <c r="C185" s="146">
        <f t="shared" si="30"/>
        <v>1.7699896205960091E-3</v>
      </c>
      <c r="D185" s="145">
        <f t="shared" si="31"/>
        <v>1769989.6205960091</v>
      </c>
      <c r="E185" s="144">
        <v>0</v>
      </c>
      <c r="F185" s="144">
        <v>0</v>
      </c>
      <c r="G185" s="144">
        <v>0</v>
      </c>
      <c r="H185" s="144">
        <v>0</v>
      </c>
      <c r="I185" s="144">
        <v>0</v>
      </c>
      <c r="J185" s="144">
        <v>0</v>
      </c>
      <c r="K185" s="144">
        <v>0</v>
      </c>
      <c r="L185" s="144">
        <v>0</v>
      </c>
      <c r="M185" s="144">
        <v>0</v>
      </c>
      <c r="N185" s="144">
        <v>0</v>
      </c>
      <c r="O185" s="144">
        <v>0</v>
      </c>
      <c r="P185" s="144">
        <v>0</v>
      </c>
      <c r="Q185" s="144">
        <v>0</v>
      </c>
      <c r="R185" s="143">
        <f t="shared" si="32"/>
        <v>0</v>
      </c>
      <c r="S185" s="143">
        <f t="shared" si="33"/>
        <v>0</v>
      </c>
      <c r="T185" s="143">
        <f t="shared" si="34"/>
        <v>0</v>
      </c>
      <c r="U185" s="143">
        <f t="shared" si="35"/>
        <v>0</v>
      </c>
      <c r="V185" s="143">
        <f t="shared" si="36"/>
        <v>0</v>
      </c>
      <c r="W185" s="143">
        <f t="shared" si="37"/>
        <v>0</v>
      </c>
      <c r="X185" s="143">
        <f t="shared" si="38"/>
        <v>0</v>
      </c>
      <c r="Y185" s="143">
        <f t="shared" si="39"/>
        <v>0</v>
      </c>
      <c r="Z185" s="143">
        <f t="shared" si="40"/>
        <v>0</v>
      </c>
      <c r="AA185" s="143">
        <f t="shared" si="41"/>
        <v>0</v>
      </c>
      <c r="AB185" s="143">
        <f t="shared" si="42"/>
        <v>0</v>
      </c>
      <c r="AC185" s="143">
        <f t="shared" si="43"/>
        <v>0</v>
      </c>
      <c r="AD185" s="143">
        <f t="shared" si="44"/>
        <v>0</v>
      </c>
      <c r="AE185" s="142"/>
    </row>
    <row r="186" spans="1:31" x14ac:dyDescent="0.3">
      <c r="A186" s="147" t="s">
        <v>3490</v>
      </c>
      <c r="B186" s="147">
        <v>0.62255524936845341</v>
      </c>
      <c r="C186" s="146">
        <f t="shared" si="30"/>
        <v>1.2090783002323211E-3</v>
      </c>
      <c r="D186" s="145">
        <f t="shared" si="31"/>
        <v>1209078.3002323213</v>
      </c>
      <c r="E186" s="144">
        <v>0</v>
      </c>
      <c r="F186" s="144">
        <v>0</v>
      </c>
      <c r="G186" s="144">
        <v>9.31</v>
      </c>
      <c r="H186" s="144">
        <v>0</v>
      </c>
      <c r="I186" s="144">
        <v>0</v>
      </c>
      <c r="J186" s="144">
        <v>0</v>
      </c>
      <c r="K186" s="144">
        <v>0</v>
      </c>
      <c r="L186" s="144">
        <v>0</v>
      </c>
      <c r="M186" s="144">
        <v>0</v>
      </c>
      <c r="N186" s="144">
        <v>0</v>
      </c>
      <c r="O186" s="144">
        <v>0</v>
      </c>
      <c r="P186" s="144">
        <v>9.31</v>
      </c>
      <c r="Q186" s="144">
        <v>9.31</v>
      </c>
      <c r="R186" s="143">
        <f t="shared" si="32"/>
        <v>0</v>
      </c>
      <c r="S186" s="143">
        <f t="shared" si="33"/>
        <v>0</v>
      </c>
      <c r="T186" s="143">
        <f t="shared" si="34"/>
        <v>112565.18975162912</v>
      </c>
      <c r="U186" s="143">
        <f t="shared" si="35"/>
        <v>0</v>
      </c>
      <c r="V186" s="143">
        <f t="shared" si="36"/>
        <v>0</v>
      </c>
      <c r="W186" s="143">
        <f t="shared" si="37"/>
        <v>0</v>
      </c>
      <c r="X186" s="143">
        <f t="shared" si="38"/>
        <v>0</v>
      </c>
      <c r="Y186" s="143">
        <f t="shared" si="39"/>
        <v>0</v>
      </c>
      <c r="Z186" s="143">
        <f t="shared" si="40"/>
        <v>0</v>
      </c>
      <c r="AA186" s="143">
        <f t="shared" si="41"/>
        <v>0</v>
      </c>
      <c r="AB186" s="143">
        <f t="shared" si="42"/>
        <v>0</v>
      </c>
      <c r="AC186" s="143">
        <f t="shared" si="43"/>
        <v>112565.18975162912</v>
      </c>
      <c r="AD186" s="143">
        <f t="shared" si="44"/>
        <v>112565.18975162912</v>
      </c>
      <c r="AE186" s="142"/>
    </row>
    <row r="187" spans="1:31" x14ac:dyDescent="0.3">
      <c r="A187" s="147" t="s">
        <v>3489</v>
      </c>
      <c r="B187" s="147">
        <v>3.9395043902661908E-2</v>
      </c>
      <c r="C187" s="146">
        <f t="shared" si="30"/>
        <v>7.65099848852415E-5</v>
      </c>
      <c r="D187" s="145">
        <f t="shared" si="31"/>
        <v>76509.984885241502</v>
      </c>
      <c r="E187" s="144">
        <v>0</v>
      </c>
      <c r="F187" s="144">
        <v>0</v>
      </c>
      <c r="G187" s="144">
        <v>0</v>
      </c>
      <c r="H187" s="144">
        <v>0</v>
      </c>
      <c r="I187" s="144">
        <v>0</v>
      </c>
      <c r="J187" s="144">
        <v>0</v>
      </c>
      <c r="K187" s="144">
        <v>0</v>
      </c>
      <c r="L187" s="144">
        <v>0</v>
      </c>
      <c r="M187" s="144">
        <v>0</v>
      </c>
      <c r="N187" s="144">
        <v>0</v>
      </c>
      <c r="O187" s="144">
        <v>0</v>
      </c>
      <c r="P187" s="144">
        <v>0</v>
      </c>
      <c r="Q187" s="144">
        <v>0</v>
      </c>
      <c r="R187" s="143">
        <f t="shared" si="32"/>
        <v>0</v>
      </c>
      <c r="S187" s="143">
        <f t="shared" si="33"/>
        <v>0</v>
      </c>
      <c r="T187" s="143">
        <f t="shared" si="34"/>
        <v>0</v>
      </c>
      <c r="U187" s="143">
        <f t="shared" si="35"/>
        <v>0</v>
      </c>
      <c r="V187" s="143">
        <f t="shared" si="36"/>
        <v>0</v>
      </c>
      <c r="W187" s="143">
        <f t="shared" si="37"/>
        <v>0</v>
      </c>
      <c r="X187" s="143">
        <f t="shared" si="38"/>
        <v>0</v>
      </c>
      <c r="Y187" s="143">
        <f t="shared" si="39"/>
        <v>0</v>
      </c>
      <c r="Z187" s="143">
        <f t="shared" si="40"/>
        <v>0</v>
      </c>
      <c r="AA187" s="143">
        <f t="shared" si="41"/>
        <v>0</v>
      </c>
      <c r="AB187" s="143">
        <f t="shared" si="42"/>
        <v>0</v>
      </c>
      <c r="AC187" s="143">
        <f t="shared" si="43"/>
        <v>0</v>
      </c>
      <c r="AD187" s="143">
        <f t="shared" si="44"/>
        <v>0</v>
      </c>
      <c r="AE187" s="142"/>
    </row>
    <row r="188" spans="1:31" x14ac:dyDescent="0.3">
      <c r="A188" s="147" t="s">
        <v>3488</v>
      </c>
      <c r="B188" s="147">
        <v>0.53153928485543689</v>
      </c>
      <c r="C188" s="146">
        <f t="shared" si="30"/>
        <v>1.0323141852737884E-3</v>
      </c>
      <c r="D188" s="145">
        <f t="shared" si="31"/>
        <v>1032314.1852737884</v>
      </c>
      <c r="E188" s="144">
        <v>3</v>
      </c>
      <c r="F188" s="144">
        <v>3</v>
      </c>
      <c r="G188" s="144">
        <v>0</v>
      </c>
      <c r="H188" s="144">
        <v>0</v>
      </c>
      <c r="I188" s="144">
        <v>0</v>
      </c>
      <c r="J188" s="144">
        <v>0</v>
      </c>
      <c r="K188" s="144">
        <v>0</v>
      </c>
      <c r="L188" s="144">
        <v>0</v>
      </c>
      <c r="M188" s="144">
        <v>0</v>
      </c>
      <c r="N188" s="144">
        <v>0</v>
      </c>
      <c r="O188" s="144">
        <v>0</v>
      </c>
      <c r="P188" s="144">
        <v>0</v>
      </c>
      <c r="Q188" s="144">
        <v>3</v>
      </c>
      <c r="R188" s="143">
        <f t="shared" si="32"/>
        <v>30969.425558213654</v>
      </c>
      <c r="S188" s="143">
        <f t="shared" si="33"/>
        <v>30969.425558213654</v>
      </c>
      <c r="T188" s="143">
        <f t="shared" si="34"/>
        <v>0</v>
      </c>
      <c r="U188" s="143">
        <f t="shared" si="35"/>
        <v>0</v>
      </c>
      <c r="V188" s="143">
        <f t="shared" si="36"/>
        <v>0</v>
      </c>
      <c r="W188" s="143">
        <f t="shared" si="37"/>
        <v>0</v>
      </c>
      <c r="X188" s="143">
        <f t="shared" si="38"/>
        <v>0</v>
      </c>
      <c r="Y188" s="143">
        <f t="shared" si="39"/>
        <v>0</v>
      </c>
      <c r="Z188" s="143">
        <f t="shared" si="40"/>
        <v>0</v>
      </c>
      <c r="AA188" s="143">
        <f t="shared" si="41"/>
        <v>0</v>
      </c>
      <c r="AB188" s="143">
        <f t="shared" si="42"/>
        <v>0</v>
      </c>
      <c r="AC188" s="143">
        <f t="shared" si="43"/>
        <v>0</v>
      </c>
      <c r="AD188" s="143">
        <f t="shared" si="44"/>
        <v>30969.425558213654</v>
      </c>
      <c r="AE188" s="142"/>
    </row>
    <row r="189" spans="1:31" x14ac:dyDescent="0.3">
      <c r="A189" s="147" t="s">
        <v>3487</v>
      </c>
      <c r="B189" s="147">
        <v>0.84257843665778709</v>
      </c>
      <c r="C189" s="146">
        <f t="shared" si="30"/>
        <v>1.6363901919388846E-3</v>
      </c>
      <c r="D189" s="145">
        <f t="shared" si="31"/>
        <v>1636390.1919388846</v>
      </c>
      <c r="E189" s="144">
        <v>0</v>
      </c>
      <c r="F189" s="144">
        <v>0</v>
      </c>
      <c r="G189" s="144">
        <v>0</v>
      </c>
      <c r="H189" s="144">
        <v>0</v>
      </c>
      <c r="I189" s="144">
        <v>0</v>
      </c>
      <c r="J189" s="144">
        <v>0</v>
      </c>
      <c r="K189" s="144">
        <v>0</v>
      </c>
      <c r="L189" s="144">
        <v>0</v>
      </c>
      <c r="M189" s="144">
        <v>0</v>
      </c>
      <c r="N189" s="144">
        <v>0</v>
      </c>
      <c r="O189" s="144">
        <v>0</v>
      </c>
      <c r="P189" s="144">
        <v>0</v>
      </c>
      <c r="Q189" s="144">
        <v>0</v>
      </c>
      <c r="R189" s="143">
        <f t="shared" si="32"/>
        <v>0</v>
      </c>
      <c r="S189" s="143">
        <f t="shared" si="33"/>
        <v>0</v>
      </c>
      <c r="T189" s="143">
        <f t="shared" si="34"/>
        <v>0</v>
      </c>
      <c r="U189" s="143">
        <f t="shared" si="35"/>
        <v>0</v>
      </c>
      <c r="V189" s="143">
        <f t="shared" si="36"/>
        <v>0</v>
      </c>
      <c r="W189" s="143">
        <f t="shared" si="37"/>
        <v>0</v>
      </c>
      <c r="X189" s="143">
        <f t="shared" si="38"/>
        <v>0</v>
      </c>
      <c r="Y189" s="143">
        <f t="shared" si="39"/>
        <v>0</v>
      </c>
      <c r="Z189" s="143">
        <f t="shared" si="40"/>
        <v>0</v>
      </c>
      <c r="AA189" s="143">
        <f t="shared" si="41"/>
        <v>0</v>
      </c>
      <c r="AB189" s="143">
        <f t="shared" si="42"/>
        <v>0</v>
      </c>
      <c r="AC189" s="143">
        <f t="shared" si="43"/>
        <v>0</v>
      </c>
      <c r="AD189" s="143">
        <f t="shared" si="44"/>
        <v>0</v>
      </c>
      <c r="AE189" s="142"/>
    </row>
    <row r="190" spans="1:31" x14ac:dyDescent="0.3">
      <c r="A190" s="147" t="s">
        <v>3486</v>
      </c>
      <c r="B190" s="147">
        <v>0.40131786492452537</v>
      </c>
      <c r="C190" s="146">
        <f t="shared" si="30"/>
        <v>7.7940828941373797E-4</v>
      </c>
      <c r="D190" s="145">
        <f t="shared" si="31"/>
        <v>779408.28941373795</v>
      </c>
      <c r="E190" s="144">
        <v>0</v>
      </c>
      <c r="F190" s="144">
        <v>0</v>
      </c>
      <c r="G190" s="144">
        <v>16.93</v>
      </c>
      <c r="H190" s="144">
        <v>0</v>
      </c>
      <c r="I190" s="144">
        <v>0</v>
      </c>
      <c r="J190" s="144">
        <v>0</v>
      </c>
      <c r="K190" s="144">
        <v>0</v>
      </c>
      <c r="L190" s="144">
        <v>0</v>
      </c>
      <c r="M190" s="144">
        <v>0</v>
      </c>
      <c r="N190" s="144">
        <v>0</v>
      </c>
      <c r="O190" s="144">
        <v>0</v>
      </c>
      <c r="P190" s="144">
        <v>0</v>
      </c>
      <c r="Q190" s="144">
        <v>16.93</v>
      </c>
      <c r="R190" s="143">
        <f t="shared" si="32"/>
        <v>0</v>
      </c>
      <c r="S190" s="143">
        <f t="shared" si="33"/>
        <v>0</v>
      </c>
      <c r="T190" s="143">
        <f t="shared" si="34"/>
        <v>131953.82339774581</v>
      </c>
      <c r="U190" s="143">
        <f t="shared" si="35"/>
        <v>0</v>
      </c>
      <c r="V190" s="143">
        <f t="shared" si="36"/>
        <v>0</v>
      </c>
      <c r="W190" s="143">
        <f t="shared" si="37"/>
        <v>0</v>
      </c>
      <c r="X190" s="143">
        <f t="shared" si="38"/>
        <v>0</v>
      </c>
      <c r="Y190" s="143">
        <f t="shared" si="39"/>
        <v>0</v>
      </c>
      <c r="Z190" s="143">
        <f t="shared" si="40"/>
        <v>0</v>
      </c>
      <c r="AA190" s="143">
        <f t="shared" si="41"/>
        <v>0</v>
      </c>
      <c r="AB190" s="143">
        <f t="shared" si="42"/>
        <v>0</v>
      </c>
      <c r="AC190" s="143">
        <f t="shared" si="43"/>
        <v>0</v>
      </c>
      <c r="AD190" s="143">
        <f t="shared" si="44"/>
        <v>131953.82339774581</v>
      </c>
      <c r="AE190" s="142"/>
    </row>
    <row r="191" spans="1:31" x14ac:dyDescent="0.3">
      <c r="A191" s="147" t="s">
        <v>3485</v>
      </c>
      <c r="B191" s="147">
        <v>0.50773375093425566</v>
      </c>
      <c r="C191" s="146">
        <f t="shared" si="30"/>
        <v>9.8608093205049111E-4</v>
      </c>
      <c r="D191" s="145">
        <f t="shared" si="31"/>
        <v>986080.9320504911</v>
      </c>
      <c r="E191" s="144">
        <v>0</v>
      </c>
      <c r="F191" s="144">
        <v>0</v>
      </c>
      <c r="G191" s="144">
        <v>0</v>
      </c>
      <c r="H191" s="144">
        <v>0</v>
      </c>
      <c r="I191" s="144">
        <v>0</v>
      </c>
      <c r="J191" s="144">
        <v>0</v>
      </c>
      <c r="K191" s="144">
        <v>0</v>
      </c>
      <c r="L191" s="144">
        <v>0</v>
      </c>
      <c r="M191" s="144">
        <v>0</v>
      </c>
      <c r="N191" s="144">
        <v>0</v>
      </c>
      <c r="O191" s="144">
        <v>0</v>
      </c>
      <c r="P191" s="144">
        <v>0</v>
      </c>
      <c r="Q191" s="144">
        <v>0</v>
      </c>
      <c r="R191" s="143">
        <f t="shared" si="32"/>
        <v>0</v>
      </c>
      <c r="S191" s="143">
        <f t="shared" si="33"/>
        <v>0</v>
      </c>
      <c r="T191" s="143">
        <f t="shared" si="34"/>
        <v>0</v>
      </c>
      <c r="U191" s="143">
        <f t="shared" si="35"/>
        <v>0</v>
      </c>
      <c r="V191" s="143">
        <f t="shared" si="36"/>
        <v>0</v>
      </c>
      <c r="W191" s="143">
        <f t="shared" si="37"/>
        <v>0</v>
      </c>
      <c r="X191" s="143">
        <f t="shared" si="38"/>
        <v>0</v>
      </c>
      <c r="Y191" s="143">
        <f t="shared" si="39"/>
        <v>0</v>
      </c>
      <c r="Z191" s="143">
        <f t="shared" si="40"/>
        <v>0</v>
      </c>
      <c r="AA191" s="143">
        <f t="shared" si="41"/>
        <v>0</v>
      </c>
      <c r="AB191" s="143">
        <f t="shared" si="42"/>
        <v>0</v>
      </c>
      <c r="AC191" s="143">
        <f t="shared" si="43"/>
        <v>0</v>
      </c>
      <c r="AD191" s="143">
        <f t="shared" si="44"/>
        <v>0</v>
      </c>
      <c r="AE191" s="142"/>
    </row>
    <row r="192" spans="1:31" x14ac:dyDescent="0.3">
      <c r="A192" s="147" t="s">
        <v>3484</v>
      </c>
      <c r="B192" s="147">
        <v>0.38946310631540604</v>
      </c>
      <c r="C192" s="146">
        <f t="shared" si="30"/>
        <v>7.5638490088184658E-4</v>
      </c>
      <c r="D192" s="145">
        <f t="shared" si="31"/>
        <v>756384.90088184655</v>
      </c>
      <c r="E192" s="144">
        <v>0</v>
      </c>
      <c r="F192" s="144">
        <v>0</v>
      </c>
      <c r="G192" s="144">
        <v>0</v>
      </c>
      <c r="H192" s="144">
        <v>0</v>
      </c>
      <c r="I192" s="144">
        <v>0</v>
      </c>
      <c r="J192" s="144">
        <v>0</v>
      </c>
      <c r="K192" s="144">
        <v>0</v>
      </c>
      <c r="L192" s="144">
        <v>0</v>
      </c>
      <c r="M192" s="144">
        <v>0</v>
      </c>
      <c r="N192" s="144">
        <v>0</v>
      </c>
      <c r="O192" s="144">
        <v>0</v>
      </c>
      <c r="P192" s="144">
        <v>0</v>
      </c>
      <c r="Q192" s="144">
        <v>0</v>
      </c>
      <c r="R192" s="143">
        <f t="shared" si="32"/>
        <v>0</v>
      </c>
      <c r="S192" s="143">
        <f t="shared" si="33"/>
        <v>0</v>
      </c>
      <c r="T192" s="143">
        <f t="shared" si="34"/>
        <v>0</v>
      </c>
      <c r="U192" s="143">
        <f t="shared" si="35"/>
        <v>0</v>
      </c>
      <c r="V192" s="143">
        <f t="shared" si="36"/>
        <v>0</v>
      </c>
      <c r="W192" s="143">
        <f t="shared" si="37"/>
        <v>0</v>
      </c>
      <c r="X192" s="143">
        <f t="shared" si="38"/>
        <v>0</v>
      </c>
      <c r="Y192" s="143">
        <f t="shared" si="39"/>
        <v>0</v>
      </c>
      <c r="Z192" s="143">
        <f t="shared" si="40"/>
        <v>0</v>
      </c>
      <c r="AA192" s="143">
        <f t="shared" si="41"/>
        <v>0</v>
      </c>
      <c r="AB192" s="143">
        <f t="shared" si="42"/>
        <v>0</v>
      </c>
      <c r="AC192" s="143">
        <f t="shared" si="43"/>
        <v>0</v>
      </c>
      <c r="AD192" s="143">
        <f t="shared" si="44"/>
        <v>0</v>
      </c>
      <c r="AE192" s="142"/>
    </row>
    <row r="193" spans="1:31" x14ac:dyDescent="0.3">
      <c r="A193" s="147" t="s">
        <v>3483</v>
      </c>
      <c r="B193" s="147">
        <v>0.34507016766388388</v>
      </c>
      <c r="C193" s="146">
        <f t="shared" si="30"/>
        <v>6.701683942158922E-4</v>
      </c>
      <c r="D193" s="145">
        <f t="shared" si="31"/>
        <v>670168.39421589219</v>
      </c>
      <c r="E193" s="144">
        <v>0</v>
      </c>
      <c r="F193" s="144">
        <v>0</v>
      </c>
      <c r="G193" s="144">
        <v>0</v>
      </c>
      <c r="H193" s="144">
        <v>0</v>
      </c>
      <c r="I193" s="144">
        <v>0</v>
      </c>
      <c r="J193" s="144">
        <v>0</v>
      </c>
      <c r="K193" s="144">
        <v>0</v>
      </c>
      <c r="L193" s="144">
        <v>0</v>
      </c>
      <c r="M193" s="144">
        <v>0</v>
      </c>
      <c r="N193" s="144">
        <v>0</v>
      </c>
      <c r="O193" s="144">
        <v>0</v>
      </c>
      <c r="P193" s="144">
        <v>0</v>
      </c>
      <c r="Q193" s="144">
        <v>0</v>
      </c>
      <c r="R193" s="143">
        <f t="shared" si="32"/>
        <v>0</v>
      </c>
      <c r="S193" s="143">
        <f t="shared" si="33"/>
        <v>0</v>
      </c>
      <c r="T193" s="143">
        <f t="shared" si="34"/>
        <v>0</v>
      </c>
      <c r="U193" s="143">
        <f t="shared" si="35"/>
        <v>0</v>
      </c>
      <c r="V193" s="143">
        <f t="shared" si="36"/>
        <v>0</v>
      </c>
      <c r="W193" s="143">
        <f t="shared" si="37"/>
        <v>0</v>
      </c>
      <c r="X193" s="143">
        <f t="shared" si="38"/>
        <v>0</v>
      </c>
      <c r="Y193" s="143">
        <f t="shared" si="39"/>
        <v>0</v>
      </c>
      <c r="Z193" s="143">
        <f t="shared" si="40"/>
        <v>0</v>
      </c>
      <c r="AA193" s="143">
        <f t="shared" si="41"/>
        <v>0</v>
      </c>
      <c r="AB193" s="143">
        <f t="shared" si="42"/>
        <v>0</v>
      </c>
      <c r="AC193" s="143">
        <f t="shared" si="43"/>
        <v>0</v>
      </c>
      <c r="AD193" s="143">
        <f t="shared" si="44"/>
        <v>0</v>
      </c>
      <c r="AE193" s="142"/>
    </row>
    <row r="194" spans="1:31" x14ac:dyDescent="0.3">
      <c r="A194" s="147" t="s">
        <v>3482</v>
      </c>
      <c r="B194" s="147">
        <v>4.0612740633237498E-2</v>
      </c>
      <c r="C194" s="146">
        <f t="shared" si="30"/>
        <v>7.887490060106969E-5</v>
      </c>
      <c r="D194" s="145">
        <f t="shared" si="31"/>
        <v>78874.90060106969</v>
      </c>
      <c r="E194" s="144">
        <v>0</v>
      </c>
      <c r="F194" s="144">
        <v>0</v>
      </c>
      <c r="G194" s="144">
        <v>0</v>
      </c>
      <c r="H194" s="144">
        <v>0</v>
      </c>
      <c r="I194" s="144">
        <v>0</v>
      </c>
      <c r="J194" s="144">
        <v>0</v>
      </c>
      <c r="K194" s="144">
        <v>0</v>
      </c>
      <c r="L194" s="144">
        <v>0</v>
      </c>
      <c r="M194" s="144">
        <v>0</v>
      </c>
      <c r="N194" s="144">
        <v>0</v>
      </c>
      <c r="O194" s="144">
        <v>0</v>
      </c>
      <c r="P194" s="144">
        <v>0</v>
      </c>
      <c r="Q194" s="144">
        <v>0</v>
      </c>
      <c r="R194" s="143">
        <f t="shared" si="32"/>
        <v>0</v>
      </c>
      <c r="S194" s="143">
        <f t="shared" si="33"/>
        <v>0</v>
      </c>
      <c r="T194" s="143">
        <f t="shared" si="34"/>
        <v>0</v>
      </c>
      <c r="U194" s="143">
        <f t="shared" si="35"/>
        <v>0</v>
      </c>
      <c r="V194" s="143">
        <f t="shared" si="36"/>
        <v>0</v>
      </c>
      <c r="W194" s="143">
        <f t="shared" si="37"/>
        <v>0</v>
      </c>
      <c r="X194" s="143">
        <f t="shared" si="38"/>
        <v>0</v>
      </c>
      <c r="Y194" s="143">
        <f t="shared" si="39"/>
        <v>0</v>
      </c>
      <c r="Z194" s="143">
        <f t="shared" si="40"/>
        <v>0</v>
      </c>
      <c r="AA194" s="143">
        <f t="shared" si="41"/>
        <v>0</v>
      </c>
      <c r="AB194" s="143">
        <f t="shared" si="42"/>
        <v>0</v>
      </c>
      <c r="AC194" s="143">
        <f t="shared" si="43"/>
        <v>0</v>
      </c>
      <c r="AD194" s="143">
        <f t="shared" si="44"/>
        <v>0</v>
      </c>
      <c r="AE194" s="142"/>
    </row>
    <row r="195" spans="1:31" x14ac:dyDescent="0.3">
      <c r="A195" s="147" t="s">
        <v>3481</v>
      </c>
      <c r="B195" s="147">
        <v>0.37134907860368271</v>
      </c>
      <c r="C195" s="146">
        <f t="shared" ref="C195:C258" si="45">B195/SUM($B$3:$B$1002)</f>
        <v>7.2120524757674767E-4</v>
      </c>
      <c r="D195" s="145">
        <f t="shared" ref="D195:D258" si="46">1000000000*C195</f>
        <v>721205.24757674767</v>
      </c>
      <c r="E195" s="144">
        <v>0</v>
      </c>
      <c r="F195" s="144">
        <v>0</v>
      </c>
      <c r="G195" s="144">
        <v>0</v>
      </c>
      <c r="H195" s="144">
        <v>0</v>
      </c>
      <c r="I195" s="144">
        <v>0</v>
      </c>
      <c r="J195" s="144">
        <v>0</v>
      </c>
      <c r="K195" s="144">
        <v>0</v>
      </c>
      <c r="L195" s="144">
        <v>0</v>
      </c>
      <c r="M195" s="144">
        <v>0</v>
      </c>
      <c r="N195" s="144">
        <v>0</v>
      </c>
      <c r="O195" s="144">
        <v>0</v>
      </c>
      <c r="P195" s="144">
        <v>0</v>
      </c>
      <c r="Q195" s="144">
        <v>0</v>
      </c>
      <c r="R195" s="143">
        <f t="shared" ref="R195:R258" si="47">$D195*E195/100</f>
        <v>0</v>
      </c>
      <c r="S195" s="143">
        <f t="shared" ref="S195:S258" si="48">$D195*F195/100</f>
        <v>0</v>
      </c>
      <c r="T195" s="143">
        <f t="shared" ref="T195:T258" si="49">$D195*G195/100</f>
        <v>0</v>
      </c>
      <c r="U195" s="143">
        <f t="shared" ref="U195:U258" si="50">$D195*H195/100</f>
        <v>0</v>
      </c>
      <c r="V195" s="143">
        <f t="shared" ref="V195:V258" si="51">$D195*I195/100</f>
        <v>0</v>
      </c>
      <c r="W195" s="143">
        <f t="shared" ref="W195:W258" si="52">$D195*J195/100</f>
        <v>0</v>
      </c>
      <c r="X195" s="143">
        <f t="shared" ref="X195:X258" si="53">$D195*K195/100</f>
        <v>0</v>
      </c>
      <c r="Y195" s="143">
        <f t="shared" ref="Y195:Y258" si="54">$D195*L195/100</f>
        <v>0</v>
      </c>
      <c r="Z195" s="143">
        <f t="shared" ref="Z195:Z258" si="55">$D195*M195/100</f>
        <v>0</v>
      </c>
      <c r="AA195" s="143">
        <f t="shared" ref="AA195:AA258" si="56">$D195*N195/100</f>
        <v>0</v>
      </c>
      <c r="AB195" s="143">
        <f t="shared" ref="AB195:AB258" si="57">$D195*O195/100</f>
        <v>0</v>
      </c>
      <c r="AC195" s="143">
        <f t="shared" ref="AC195:AC258" si="58">$D195*P195/100</f>
        <v>0</v>
      </c>
      <c r="AD195" s="143">
        <f t="shared" ref="AD195:AD258" si="59">$D195*Q195/100</f>
        <v>0</v>
      </c>
      <c r="AE195" s="142"/>
    </row>
    <row r="196" spans="1:31" x14ac:dyDescent="0.3">
      <c r="A196" s="147" t="s">
        <v>3480</v>
      </c>
      <c r="B196" s="147">
        <v>0.26378865142920238</v>
      </c>
      <c r="C196" s="146">
        <f t="shared" si="45"/>
        <v>5.1230976626434957E-4</v>
      </c>
      <c r="D196" s="145">
        <f t="shared" si="46"/>
        <v>512309.76626434957</v>
      </c>
      <c r="E196" s="144">
        <v>0</v>
      </c>
      <c r="F196" s="144">
        <v>0</v>
      </c>
      <c r="G196" s="144">
        <v>0</v>
      </c>
      <c r="H196" s="144">
        <v>7.9</v>
      </c>
      <c r="I196" s="144">
        <v>0</v>
      </c>
      <c r="J196" s="144">
        <v>0</v>
      </c>
      <c r="K196" s="144">
        <v>0</v>
      </c>
      <c r="L196" s="144">
        <v>7.9</v>
      </c>
      <c r="M196" s="144">
        <v>0</v>
      </c>
      <c r="N196" s="144">
        <v>0</v>
      </c>
      <c r="O196" s="144">
        <v>0</v>
      </c>
      <c r="P196" s="144">
        <v>0</v>
      </c>
      <c r="Q196" s="144">
        <v>0</v>
      </c>
      <c r="R196" s="143">
        <f t="shared" si="47"/>
        <v>0</v>
      </c>
      <c r="S196" s="143">
        <f t="shared" si="48"/>
        <v>0</v>
      </c>
      <c r="T196" s="143">
        <f t="shared" si="49"/>
        <v>0</v>
      </c>
      <c r="U196" s="143">
        <f t="shared" si="50"/>
        <v>40472.471534883618</v>
      </c>
      <c r="V196" s="143">
        <f t="shared" si="51"/>
        <v>0</v>
      </c>
      <c r="W196" s="143">
        <f t="shared" si="52"/>
        <v>0</v>
      </c>
      <c r="X196" s="143">
        <f t="shared" si="53"/>
        <v>0</v>
      </c>
      <c r="Y196" s="143">
        <f t="shared" si="54"/>
        <v>40472.471534883618</v>
      </c>
      <c r="Z196" s="143">
        <f t="shared" si="55"/>
        <v>0</v>
      </c>
      <c r="AA196" s="143">
        <f t="shared" si="56"/>
        <v>0</v>
      </c>
      <c r="AB196" s="143">
        <f t="shared" si="57"/>
        <v>0</v>
      </c>
      <c r="AC196" s="143">
        <f t="shared" si="58"/>
        <v>0</v>
      </c>
      <c r="AD196" s="143">
        <f t="shared" si="59"/>
        <v>0</v>
      </c>
      <c r="AE196" s="142"/>
    </row>
    <row r="197" spans="1:31" x14ac:dyDescent="0.3">
      <c r="A197" s="147" t="s">
        <v>3479</v>
      </c>
      <c r="B197" s="147">
        <v>0.68678753035059703</v>
      </c>
      <c r="C197" s="146">
        <f t="shared" si="45"/>
        <v>1.3338252318319157E-3</v>
      </c>
      <c r="D197" s="145">
        <f t="shared" si="46"/>
        <v>1333825.2318319157</v>
      </c>
      <c r="E197" s="144">
        <v>0</v>
      </c>
      <c r="F197" s="144">
        <v>0</v>
      </c>
      <c r="G197" s="144">
        <v>0</v>
      </c>
      <c r="H197" s="144">
        <v>0</v>
      </c>
      <c r="I197" s="144">
        <v>0</v>
      </c>
      <c r="J197" s="144">
        <v>0</v>
      </c>
      <c r="K197" s="144">
        <v>0</v>
      </c>
      <c r="L197" s="144">
        <v>0</v>
      </c>
      <c r="M197" s="144">
        <v>0</v>
      </c>
      <c r="N197" s="144">
        <v>0</v>
      </c>
      <c r="O197" s="144">
        <v>0</v>
      </c>
      <c r="P197" s="144">
        <v>0</v>
      </c>
      <c r="Q197" s="144">
        <v>0</v>
      </c>
      <c r="R197" s="143">
        <f t="shared" si="47"/>
        <v>0</v>
      </c>
      <c r="S197" s="143">
        <f t="shared" si="48"/>
        <v>0</v>
      </c>
      <c r="T197" s="143">
        <f t="shared" si="49"/>
        <v>0</v>
      </c>
      <c r="U197" s="143">
        <f t="shared" si="50"/>
        <v>0</v>
      </c>
      <c r="V197" s="143">
        <f t="shared" si="51"/>
        <v>0</v>
      </c>
      <c r="W197" s="143">
        <f t="shared" si="52"/>
        <v>0</v>
      </c>
      <c r="X197" s="143">
        <f t="shared" si="53"/>
        <v>0</v>
      </c>
      <c r="Y197" s="143">
        <f t="shared" si="54"/>
        <v>0</v>
      </c>
      <c r="Z197" s="143">
        <f t="shared" si="55"/>
        <v>0</v>
      </c>
      <c r="AA197" s="143">
        <f t="shared" si="56"/>
        <v>0</v>
      </c>
      <c r="AB197" s="143">
        <f t="shared" si="57"/>
        <v>0</v>
      </c>
      <c r="AC197" s="143">
        <f t="shared" si="58"/>
        <v>0</v>
      </c>
      <c r="AD197" s="143">
        <f t="shared" si="59"/>
        <v>0</v>
      </c>
      <c r="AE197" s="142"/>
    </row>
    <row r="198" spans="1:31" x14ac:dyDescent="0.3">
      <c r="A198" s="147" t="s">
        <v>3478</v>
      </c>
      <c r="B198" s="147">
        <v>0.89941701042303834</v>
      </c>
      <c r="C198" s="146">
        <f t="shared" si="45"/>
        <v>1.7467776414470755E-3</v>
      </c>
      <c r="D198" s="145">
        <f t="shared" si="46"/>
        <v>1746777.6414470754</v>
      </c>
      <c r="E198" s="144">
        <v>0</v>
      </c>
      <c r="F198" s="144">
        <v>0</v>
      </c>
      <c r="G198" s="144">
        <v>0</v>
      </c>
      <c r="H198" s="144">
        <v>0</v>
      </c>
      <c r="I198" s="144">
        <v>0</v>
      </c>
      <c r="J198" s="144">
        <v>0</v>
      </c>
      <c r="K198" s="144">
        <v>0</v>
      </c>
      <c r="L198" s="144">
        <v>0</v>
      </c>
      <c r="M198" s="144">
        <v>0</v>
      </c>
      <c r="N198" s="144">
        <v>0</v>
      </c>
      <c r="O198" s="144">
        <v>0</v>
      </c>
      <c r="P198" s="144">
        <v>0</v>
      </c>
      <c r="Q198" s="144">
        <v>0</v>
      </c>
      <c r="R198" s="143">
        <f t="shared" si="47"/>
        <v>0</v>
      </c>
      <c r="S198" s="143">
        <f t="shared" si="48"/>
        <v>0</v>
      </c>
      <c r="T198" s="143">
        <f t="shared" si="49"/>
        <v>0</v>
      </c>
      <c r="U198" s="143">
        <f t="shared" si="50"/>
        <v>0</v>
      </c>
      <c r="V198" s="143">
        <f t="shared" si="51"/>
        <v>0</v>
      </c>
      <c r="W198" s="143">
        <f t="shared" si="52"/>
        <v>0</v>
      </c>
      <c r="X198" s="143">
        <f t="shared" si="53"/>
        <v>0</v>
      </c>
      <c r="Y198" s="143">
        <f t="shared" si="54"/>
        <v>0</v>
      </c>
      <c r="Z198" s="143">
        <f t="shared" si="55"/>
        <v>0</v>
      </c>
      <c r="AA198" s="143">
        <f t="shared" si="56"/>
        <v>0</v>
      </c>
      <c r="AB198" s="143">
        <f t="shared" si="57"/>
        <v>0</v>
      </c>
      <c r="AC198" s="143">
        <f t="shared" si="58"/>
        <v>0</v>
      </c>
      <c r="AD198" s="143">
        <f t="shared" si="59"/>
        <v>0</v>
      </c>
      <c r="AE198" s="142"/>
    </row>
    <row r="199" spans="1:31" x14ac:dyDescent="0.3">
      <c r="A199" s="147" t="s">
        <v>3477</v>
      </c>
      <c r="B199" s="147">
        <v>0.20477048708018353</v>
      </c>
      <c r="C199" s="146">
        <f t="shared" si="45"/>
        <v>3.9768928574261014E-4</v>
      </c>
      <c r="D199" s="145">
        <f t="shared" si="46"/>
        <v>397689.28574261011</v>
      </c>
      <c r="E199" s="144">
        <v>0</v>
      </c>
      <c r="F199" s="144">
        <v>0</v>
      </c>
      <c r="G199" s="144">
        <v>0</v>
      </c>
      <c r="H199" s="144">
        <v>0</v>
      </c>
      <c r="I199" s="144">
        <v>0</v>
      </c>
      <c r="J199" s="144">
        <v>0</v>
      </c>
      <c r="K199" s="144">
        <v>0</v>
      </c>
      <c r="L199" s="144">
        <v>0</v>
      </c>
      <c r="M199" s="144">
        <v>0</v>
      </c>
      <c r="N199" s="144">
        <v>0</v>
      </c>
      <c r="O199" s="144">
        <v>0</v>
      </c>
      <c r="P199" s="144">
        <v>0</v>
      </c>
      <c r="Q199" s="144">
        <v>0</v>
      </c>
      <c r="R199" s="143">
        <f t="shared" si="47"/>
        <v>0</v>
      </c>
      <c r="S199" s="143">
        <f t="shared" si="48"/>
        <v>0</v>
      </c>
      <c r="T199" s="143">
        <f t="shared" si="49"/>
        <v>0</v>
      </c>
      <c r="U199" s="143">
        <f t="shared" si="50"/>
        <v>0</v>
      </c>
      <c r="V199" s="143">
        <f t="shared" si="51"/>
        <v>0</v>
      </c>
      <c r="W199" s="143">
        <f t="shared" si="52"/>
        <v>0</v>
      </c>
      <c r="X199" s="143">
        <f t="shared" si="53"/>
        <v>0</v>
      </c>
      <c r="Y199" s="143">
        <f t="shared" si="54"/>
        <v>0</v>
      </c>
      <c r="Z199" s="143">
        <f t="shared" si="55"/>
        <v>0</v>
      </c>
      <c r="AA199" s="143">
        <f t="shared" si="56"/>
        <v>0</v>
      </c>
      <c r="AB199" s="143">
        <f t="shared" si="57"/>
        <v>0</v>
      </c>
      <c r="AC199" s="143">
        <f t="shared" si="58"/>
        <v>0</v>
      </c>
      <c r="AD199" s="143">
        <f t="shared" si="59"/>
        <v>0</v>
      </c>
      <c r="AE199" s="142"/>
    </row>
    <row r="200" spans="1:31" x14ac:dyDescent="0.3">
      <c r="A200" s="147" t="s">
        <v>3476</v>
      </c>
      <c r="B200" s="147">
        <v>0.36538896530387244</v>
      </c>
      <c r="C200" s="146">
        <f t="shared" si="45"/>
        <v>7.0962997989562702E-4</v>
      </c>
      <c r="D200" s="145">
        <f t="shared" si="46"/>
        <v>709629.97989562701</v>
      </c>
      <c r="E200" s="144">
        <v>0</v>
      </c>
      <c r="F200" s="144">
        <v>0</v>
      </c>
      <c r="G200" s="144">
        <v>0</v>
      </c>
      <c r="H200" s="144">
        <v>0</v>
      </c>
      <c r="I200" s="144">
        <v>0</v>
      </c>
      <c r="J200" s="144">
        <v>0</v>
      </c>
      <c r="K200" s="144">
        <v>0</v>
      </c>
      <c r="L200" s="144">
        <v>0</v>
      </c>
      <c r="M200" s="144">
        <v>0</v>
      </c>
      <c r="N200" s="144">
        <v>0</v>
      </c>
      <c r="O200" s="144">
        <v>0</v>
      </c>
      <c r="P200" s="144">
        <v>0</v>
      </c>
      <c r="Q200" s="144">
        <v>0</v>
      </c>
      <c r="R200" s="143">
        <f t="shared" si="47"/>
        <v>0</v>
      </c>
      <c r="S200" s="143">
        <f t="shared" si="48"/>
        <v>0</v>
      </c>
      <c r="T200" s="143">
        <f t="shared" si="49"/>
        <v>0</v>
      </c>
      <c r="U200" s="143">
        <f t="shared" si="50"/>
        <v>0</v>
      </c>
      <c r="V200" s="143">
        <f t="shared" si="51"/>
        <v>0</v>
      </c>
      <c r="W200" s="143">
        <f t="shared" si="52"/>
        <v>0</v>
      </c>
      <c r="X200" s="143">
        <f t="shared" si="53"/>
        <v>0</v>
      </c>
      <c r="Y200" s="143">
        <f t="shared" si="54"/>
        <v>0</v>
      </c>
      <c r="Z200" s="143">
        <f t="shared" si="55"/>
        <v>0</v>
      </c>
      <c r="AA200" s="143">
        <f t="shared" si="56"/>
        <v>0</v>
      </c>
      <c r="AB200" s="143">
        <f t="shared" si="57"/>
        <v>0</v>
      </c>
      <c r="AC200" s="143">
        <f t="shared" si="58"/>
        <v>0</v>
      </c>
      <c r="AD200" s="143">
        <f t="shared" si="59"/>
        <v>0</v>
      </c>
      <c r="AE200" s="142"/>
    </row>
    <row r="201" spans="1:31" x14ac:dyDescent="0.3">
      <c r="A201" s="147" t="s">
        <v>3475</v>
      </c>
      <c r="B201" s="147">
        <v>0.70928938979449563</v>
      </c>
      <c r="C201" s="146">
        <f t="shared" si="45"/>
        <v>1.3775265900585068E-3</v>
      </c>
      <c r="D201" s="145">
        <f t="shared" si="46"/>
        <v>1377526.5900585069</v>
      </c>
      <c r="E201" s="144">
        <v>0</v>
      </c>
      <c r="F201" s="144">
        <v>0</v>
      </c>
      <c r="G201" s="144">
        <v>0</v>
      </c>
      <c r="H201" s="144">
        <v>0</v>
      </c>
      <c r="I201" s="144">
        <v>0</v>
      </c>
      <c r="J201" s="144">
        <v>0</v>
      </c>
      <c r="K201" s="144">
        <v>0</v>
      </c>
      <c r="L201" s="144">
        <v>0</v>
      </c>
      <c r="M201" s="144">
        <v>0</v>
      </c>
      <c r="N201" s="144">
        <v>0</v>
      </c>
      <c r="O201" s="144">
        <v>0</v>
      </c>
      <c r="P201" s="144">
        <v>0</v>
      </c>
      <c r="Q201" s="144">
        <v>0</v>
      </c>
      <c r="R201" s="143">
        <f t="shared" si="47"/>
        <v>0</v>
      </c>
      <c r="S201" s="143">
        <f t="shared" si="48"/>
        <v>0</v>
      </c>
      <c r="T201" s="143">
        <f t="shared" si="49"/>
        <v>0</v>
      </c>
      <c r="U201" s="143">
        <f t="shared" si="50"/>
        <v>0</v>
      </c>
      <c r="V201" s="143">
        <f t="shared" si="51"/>
        <v>0</v>
      </c>
      <c r="W201" s="143">
        <f t="shared" si="52"/>
        <v>0</v>
      </c>
      <c r="X201" s="143">
        <f t="shared" si="53"/>
        <v>0</v>
      </c>
      <c r="Y201" s="143">
        <f t="shared" si="54"/>
        <v>0</v>
      </c>
      <c r="Z201" s="143">
        <f t="shared" si="55"/>
        <v>0</v>
      </c>
      <c r="AA201" s="143">
        <f t="shared" si="56"/>
        <v>0</v>
      </c>
      <c r="AB201" s="143">
        <f t="shared" si="57"/>
        <v>0</v>
      </c>
      <c r="AC201" s="143">
        <f t="shared" si="58"/>
        <v>0</v>
      </c>
      <c r="AD201" s="143">
        <f t="shared" si="59"/>
        <v>0</v>
      </c>
      <c r="AE201" s="142"/>
    </row>
    <row r="202" spans="1:31" x14ac:dyDescent="0.3">
      <c r="A202" s="147" t="s">
        <v>3474</v>
      </c>
      <c r="B202" s="147">
        <v>9.5768326422552841E-3</v>
      </c>
      <c r="C202" s="146">
        <f t="shared" si="45"/>
        <v>1.8599378198888855E-5</v>
      </c>
      <c r="D202" s="145">
        <f t="shared" si="46"/>
        <v>18599.378198888855</v>
      </c>
      <c r="E202" s="144">
        <v>0</v>
      </c>
      <c r="F202" s="144">
        <v>0</v>
      </c>
      <c r="G202" s="144">
        <v>0</v>
      </c>
      <c r="H202" s="144">
        <v>0</v>
      </c>
      <c r="I202" s="144">
        <v>0</v>
      </c>
      <c r="J202" s="144">
        <v>0</v>
      </c>
      <c r="K202" s="144">
        <v>0</v>
      </c>
      <c r="L202" s="144">
        <v>0</v>
      </c>
      <c r="M202" s="144">
        <v>0</v>
      </c>
      <c r="N202" s="144">
        <v>0</v>
      </c>
      <c r="O202" s="144">
        <v>0</v>
      </c>
      <c r="P202" s="144">
        <v>0</v>
      </c>
      <c r="Q202" s="144">
        <v>0</v>
      </c>
      <c r="R202" s="143">
        <f t="shared" si="47"/>
        <v>0</v>
      </c>
      <c r="S202" s="143">
        <f t="shared" si="48"/>
        <v>0</v>
      </c>
      <c r="T202" s="143">
        <f t="shared" si="49"/>
        <v>0</v>
      </c>
      <c r="U202" s="143">
        <f t="shared" si="50"/>
        <v>0</v>
      </c>
      <c r="V202" s="143">
        <f t="shared" si="51"/>
        <v>0</v>
      </c>
      <c r="W202" s="143">
        <f t="shared" si="52"/>
        <v>0</v>
      </c>
      <c r="X202" s="143">
        <f t="shared" si="53"/>
        <v>0</v>
      </c>
      <c r="Y202" s="143">
        <f t="shared" si="54"/>
        <v>0</v>
      </c>
      <c r="Z202" s="143">
        <f t="shared" si="55"/>
        <v>0</v>
      </c>
      <c r="AA202" s="143">
        <f t="shared" si="56"/>
        <v>0</v>
      </c>
      <c r="AB202" s="143">
        <f t="shared" si="57"/>
        <v>0</v>
      </c>
      <c r="AC202" s="143">
        <f t="shared" si="58"/>
        <v>0</v>
      </c>
      <c r="AD202" s="143">
        <f t="shared" si="59"/>
        <v>0</v>
      </c>
      <c r="AE202" s="142"/>
    </row>
    <row r="203" spans="1:31" x14ac:dyDescent="0.3">
      <c r="A203" s="147" t="s">
        <v>3473</v>
      </c>
      <c r="B203" s="147">
        <v>0.97475368759906378</v>
      </c>
      <c r="C203" s="146">
        <f t="shared" si="45"/>
        <v>1.8930906661586066E-3</v>
      </c>
      <c r="D203" s="145">
        <f t="shared" si="46"/>
        <v>1893090.6661586065</v>
      </c>
      <c r="E203" s="144">
        <v>0</v>
      </c>
      <c r="F203" s="144">
        <v>0</v>
      </c>
      <c r="G203" s="144">
        <v>0</v>
      </c>
      <c r="H203" s="144">
        <v>0</v>
      </c>
      <c r="I203" s="144">
        <v>0</v>
      </c>
      <c r="J203" s="144">
        <v>0</v>
      </c>
      <c r="K203" s="144">
        <v>0</v>
      </c>
      <c r="L203" s="144">
        <v>0</v>
      </c>
      <c r="M203" s="144">
        <v>0</v>
      </c>
      <c r="N203" s="144">
        <v>0</v>
      </c>
      <c r="O203" s="144">
        <v>0</v>
      </c>
      <c r="P203" s="144">
        <v>0</v>
      </c>
      <c r="Q203" s="144">
        <v>0</v>
      </c>
      <c r="R203" s="143">
        <f t="shared" si="47"/>
        <v>0</v>
      </c>
      <c r="S203" s="143">
        <f t="shared" si="48"/>
        <v>0</v>
      </c>
      <c r="T203" s="143">
        <f t="shared" si="49"/>
        <v>0</v>
      </c>
      <c r="U203" s="143">
        <f t="shared" si="50"/>
        <v>0</v>
      </c>
      <c r="V203" s="143">
        <f t="shared" si="51"/>
        <v>0</v>
      </c>
      <c r="W203" s="143">
        <f t="shared" si="52"/>
        <v>0</v>
      </c>
      <c r="X203" s="143">
        <f t="shared" si="53"/>
        <v>0</v>
      </c>
      <c r="Y203" s="143">
        <f t="shared" si="54"/>
        <v>0</v>
      </c>
      <c r="Z203" s="143">
        <f t="shared" si="55"/>
        <v>0</v>
      </c>
      <c r="AA203" s="143">
        <f t="shared" si="56"/>
        <v>0</v>
      </c>
      <c r="AB203" s="143">
        <f t="shared" si="57"/>
        <v>0</v>
      </c>
      <c r="AC203" s="143">
        <f t="shared" si="58"/>
        <v>0</v>
      </c>
      <c r="AD203" s="143">
        <f t="shared" si="59"/>
        <v>0</v>
      </c>
      <c r="AE203" s="142"/>
    </row>
    <row r="204" spans="1:31" x14ac:dyDescent="0.3">
      <c r="A204" s="147" t="s">
        <v>3472</v>
      </c>
      <c r="B204" s="147">
        <v>0.68270854465290431</v>
      </c>
      <c r="C204" s="146">
        <f t="shared" si="45"/>
        <v>1.3259033436155024E-3</v>
      </c>
      <c r="D204" s="145">
        <f t="shared" si="46"/>
        <v>1325903.3436155024</v>
      </c>
      <c r="E204" s="144">
        <v>3.62</v>
      </c>
      <c r="F204" s="144">
        <v>3.41</v>
      </c>
      <c r="G204" s="144">
        <v>0</v>
      </c>
      <c r="H204" s="144">
        <v>0</v>
      </c>
      <c r="I204" s="144">
        <v>0</v>
      </c>
      <c r="J204" s="144">
        <v>0</v>
      </c>
      <c r="K204" s="144">
        <v>0</v>
      </c>
      <c r="L204" s="144">
        <v>0</v>
      </c>
      <c r="M204" s="144">
        <v>0</v>
      </c>
      <c r="N204" s="144">
        <v>0</v>
      </c>
      <c r="O204" s="144">
        <v>0</v>
      </c>
      <c r="P204" s="144">
        <v>0</v>
      </c>
      <c r="Q204" s="144">
        <v>3.62</v>
      </c>
      <c r="R204" s="143">
        <f t="shared" si="47"/>
        <v>47997.701038881183</v>
      </c>
      <c r="S204" s="143">
        <f t="shared" si="48"/>
        <v>45213.304017288632</v>
      </c>
      <c r="T204" s="143">
        <f t="shared" si="49"/>
        <v>0</v>
      </c>
      <c r="U204" s="143">
        <f t="shared" si="50"/>
        <v>0</v>
      </c>
      <c r="V204" s="143">
        <f t="shared" si="51"/>
        <v>0</v>
      </c>
      <c r="W204" s="143">
        <f t="shared" si="52"/>
        <v>0</v>
      </c>
      <c r="X204" s="143">
        <f t="shared" si="53"/>
        <v>0</v>
      </c>
      <c r="Y204" s="143">
        <f t="shared" si="54"/>
        <v>0</v>
      </c>
      <c r="Z204" s="143">
        <f t="shared" si="55"/>
        <v>0</v>
      </c>
      <c r="AA204" s="143">
        <f t="shared" si="56"/>
        <v>0</v>
      </c>
      <c r="AB204" s="143">
        <f t="shared" si="57"/>
        <v>0</v>
      </c>
      <c r="AC204" s="143">
        <f t="shared" si="58"/>
        <v>0</v>
      </c>
      <c r="AD204" s="143">
        <f t="shared" si="59"/>
        <v>47997.701038881183</v>
      </c>
      <c r="AE204" s="142"/>
    </row>
    <row r="205" spans="1:31" x14ac:dyDescent="0.3">
      <c r="A205" s="147" t="s">
        <v>3471</v>
      </c>
      <c r="B205" s="147">
        <v>0.60038514822914091</v>
      </c>
      <c r="C205" s="146">
        <f t="shared" si="45"/>
        <v>1.1660212571366422E-3</v>
      </c>
      <c r="D205" s="145">
        <f t="shared" si="46"/>
        <v>1166021.2571366422</v>
      </c>
      <c r="E205" s="144">
        <v>0</v>
      </c>
      <c r="F205" s="144">
        <v>0</v>
      </c>
      <c r="G205" s="144">
        <v>0</v>
      </c>
      <c r="H205" s="144">
        <v>0</v>
      </c>
      <c r="I205" s="144">
        <v>0</v>
      </c>
      <c r="J205" s="144">
        <v>0</v>
      </c>
      <c r="K205" s="144">
        <v>0</v>
      </c>
      <c r="L205" s="144">
        <v>0</v>
      </c>
      <c r="M205" s="144">
        <v>0</v>
      </c>
      <c r="N205" s="144">
        <v>0</v>
      </c>
      <c r="O205" s="144">
        <v>0</v>
      </c>
      <c r="P205" s="144">
        <v>0</v>
      </c>
      <c r="Q205" s="144">
        <v>0</v>
      </c>
      <c r="R205" s="143">
        <f t="shared" si="47"/>
        <v>0</v>
      </c>
      <c r="S205" s="143">
        <f t="shared" si="48"/>
        <v>0</v>
      </c>
      <c r="T205" s="143">
        <f t="shared" si="49"/>
        <v>0</v>
      </c>
      <c r="U205" s="143">
        <f t="shared" si="50"/>
        <v>0</v>
      </c>
      <c r="V205" s="143">
        <f t="shared" si="51"/>
        <v>0</v>
      </c>
      <c r="W205" s="143">
        <f t="shared" si="52"/>
        <v>0</v>
      </c>
      <c r="X205" s="143">
        <f t="shared" si="53"/>
        <v>0</v>
      </c>
      <c r="Y205" s="143">
        <f t="shared" si="54"/>
        <v>0</v>
      </c>
      <c r="Z205" s="143">
        <f t="shared" si="55"/>
        <v>0</v>
      </c>
      <c r="AA205" s="143">
        <f t="shared" si="56"/>
        <v>0</v>
      </c>
      <c r="AB205" s="143">
        <f t="shared" si="57"/>
        <v>0</v>
      </c>
      <c r="AC205" s="143">
        <f t="shared" si="58"/>
        <v>0</v>
      </c>
      <c r="AD205" s="143">
        <f t="shared" si="59"/>
        <v>0</v>
      </c>
      <c r="AE205" s="142"/>
    </row>
    <row r="206" spans="1:31" x14ac:dyDescent="0.3">
      <c r="A206" s="147" t="s">
        <v>3470</v>
      </c>
      <c r="B206" s="147">
        <v>0.40855748503949296</v>
      </c>
      <c r="C206" s="146">
        <f t="shared" si="45"/>
        <v>7.9346851554115791E-4</v>
      </c>
      <c r="D206" s="145">
        <f t="shared" si="46"/>
        <v>793468.51554115792</v>
      </c>
      <c r="E206" s="144">
        <v>0</v>
      </c>
      <c r="F206" s="144">
        <v>0</v>
      </c>
      <c r="G206" s="144">
        <v>41.54</v>
      </c>
      <c r="H206" s="144">
        <v>0</v>
      </c>
      <c r="I206" s="144">
        <v>0</v>
      </c>
      <c r="J206" s="144">
        <v>0</v>
      </c>
      <c r="K206" s="144">
        <v>0</v>
      </c>
      <c r="L206" s="144">
        <v>0</v>
      </c>
      <c r="M206" s="144">
        <v>0</v>
      </c>
      <c r="N206" s="144">
        <v>0</v>
      </c>
      <c r="O206" s="144">
        <v>0</v>
      </c>
      <c r="P206" s="144">
        <v>41.54</v>
      </c>
      <c r="Q206" s="144">
        <v>41.54</v>
      </c>
      <c r="R206" s="143">
        <f t="shared" si="47"/>
        <v>0</v>
      </c>
      <c r="S206" s="143">
        <f t="shared" si="48"/>
        <v>0</v>
      </c>
      <c r="T206" s="143">
        <f t="shared" si="49"/>
        <v>329606.821355797</v>
      </c>
      <c r="U206" s="143">
        <f t="shared" si="50"/>
        <v>0</v>
      </c>
      <c r="V206" s="143">
        <f t="shared" si="51"/>
        <v>0</v>
      </c>
      <c r="W206" s="143">
        <f t="shared" si="52"/>
        <v>0</v>
      </c>
      <c r="X206" s="143">
        <f t="shared" si="53"/>
        <v>0</v>
      </c>
      <c r="Y206" s="143">
        <f t="shared" si="54"/>
        <v>0</v>
      </c>
      <c r="Z206" s="143">
        <f t="shared" si="55"/>
        <v>0</v>
      </c>
      <c r="AA206" s="143">
        <f t="shared" si="56"/>
        <v>0</v>
      </c>
      <c r="AB206" s="143">
        <f t="shared" si="57"/>
        <v>0</v>
      </c>
      <c r="AC206" s="143">
        <f t="shared" si="58"/>
        <v>329606.821355797</v>
      </c>
      <c r="AD206" s="143">
        <f t="shared" si="59"/>
        <v>329606.821355797</v>
      </c>
      <c r="AE206" s="142"/>
    </row>
    <row r="207" spans="1:31" x14ac:dyDescent="0.3">
      <c r="A207" s="147" t="s">
        <v>3469</v>
      </c>
      <c r="B207" s="147">
        <v>0.60703101291815653</v>
      </c>
      <c r="C207" s="146">
        <f t="shared" si="45"/>
        <v>1.1789283377369912E-3</v>
      </c>
      <c r="D207" s="145">
        <f t="shared" si="46"/>
        <v>1178928.3377369912</v>
      </c>
      <c r="E207" s="144">
        <v>0</v>
      </c>
      <c r="F207" s="144">
        <v>0</v>
      </c>
      <c r="G207" s="144">
        <v>0</v>
      </c>
      <c r="H207" s="144">
        <v>4.51</v>
      </c>
      <c r="I207" s="144">
        <v>0.56000000000000005</v>
      </c>
      <c r="J207" s="144">
        <v>0</v>
      </c>
      <c r="K207" s="144">
        <v>0</v>
      </c>
      <c r="L207" s="144">
        <v>5.07</v>
      </c>
      <c r="M207" s="144">
        <v>0</v>
      </c>
      <c r="N207" s="144">
        <v>0</v>
      </c>
      <c r="O207" s="144">
        <v>0</v>
      </c>
      <c r="P207" s="144">
        <v>0</v>
      </c>
      <c r="Q207" s="144">
        <v>0</v>
      </c>
      <c r="R207" s="143">
        <f t="shared" si="47"/>
        <v>0</v>
      </c>
      <c r="S207" s="143">
        <f t="shared" si="48"/>
        <v>0</v>
      </c>
      <c r="T207" s="143">
        <f t="shared" si="49"/>
        <v>0</v>
      </c>
      <c r="U207" s="143">
        <f t="shared" si="50"/>
        <v>53169.668031938301</v>
      </c>
      <c r="V207" s="143">
        <f t="shared" si="51"/>
        <v>6601.9986913271514</v>
      </c>
      <c r="W207" s="143">
        <f t="shared" si="52"/>
        <v>0</v>
      </c>
      <c r="X207" s="143">
        <f t="shared" si="53"/>
        <v>0</v>
      </c>
      <c r="Y207" s="143">
        <f t="shared" si="54"/>
        <v>59771.666723265458</v>
      </c>
      <c r="Z207" s="143">
        <f t="shared" si="55"/>
        <v>0</v>
      </c>
      <c r="AA207" s="143">
        <f t="shared" si="56"/>
        <v>0</v>
      </c>
      <c r="AB207" s="143">
        <f t="shared" si="57"/>
        <v>0</v>
      </c>
      <c r="AC207" s="143">
        <f t="shared" si="58"/>
        <v>0</v>
      </c>
      <c r="AD207" s="143">
        <f t="shared" si="59"/>
        <v>0</v>
      </c>
      <c r="AE207" s="142"/>
    </row>
    <row r="208" spans="1:31" x14ac:dyDescent="0.3">
      <c r="A208" s="147" t="s">
        <v>3468</v>
      </c>
      <c r="B208" s="147">
        <v>0.18757182530921823</v>
      </c>
      <c r="C208" s="146">
        <f t="shared" si="45"/>
        <v>3.6428738484882732E-4</v>
      </c>
      <c r="D208" s="145">
        <f t="shared" si="46"/>
        <v>364287.38484882732</v>
      </c>
      <c r="E208" s="144">
        <v>0</v>
      </c>
      <c r="F208" s="144">
        <v>0</v>
      </c>
      <c r="G208" s="144">
        <v>0</v>
      </c>
      <c r="H208" s="144">
        <v>0</v>
      </c>
      <c r="I208" s="144">
        <v>0</v>
      </c>
      <c r="J208" s="144">
        <v>0</v>
      </c>
      <c r="K208" s="144">
        <v>0</v>
      </c>
      <c r="L208" s="144">
        <v>0</v>
      </c>
      <c r="M208" s="144">
        <v>0</v>
      </c>
      <c r="N208" s="144">
        <v>0</v>
      </c>
      <c r="O208" s="144">
        <v>0</v>
      </c>
      <c r="P208" s="144">
        <v>0</v>
      </c>
      <c r="Q208" s="144">
        <v>0</v>
      </c>
      <c r="R208" s="143">
        <f t="shared" si="47"/>
        <v>0</v>
      </c>
      <c r="S208" s="143">
        <f t="shared" si="48"/>
        <v>0</v>
      </c>
      <c r="T208" s="143">
        <f t="shared" si="49"/>
        <v>0</v>
      </c>
      <c r="U208" s="143">
        <f t="shared" si="50"/>
        <v>0</v>
      </c>
      <c r="V208" s="143">
        <f t="shared" si="51"/>
        <v>0</v>
      </c>
      <c r="W208" s="143">
        <f t="shared" si="52"/>
        <v>0</v>
      </c>
      <c r="X208" s="143">
        <f t="shared" si="53"/>
        <v>0</v>
      </c>
      <c r="Y208" s="143">
        <f t="shared" si="54"/>
        <v>0</v>
      </c>
      <c r="Z208" s="143">
        <f t="shared" si="55"/>
        <v>0</v>
      </c>
      <c r="AA208" s="143">
        <f t="shared" si="56"/>
        <v>0</v>
      </c>
      <c r="AB208" s="143">
        <f t="shared" si="57"/>
        <v>0</v>
      </c>
      <c r="AC208" s="143">
        <f t="shared" si="58"/>
        <v>0</v>
      </c>
      <c r="AD208" s="143">
        <f t="shared" si="59"/>
        <v>0</v>
      </c>
      <c r="AE208" s="142"/>
    </row>
    <row r="209" spans="1:31" x14ac:dyDescent="0.3">
      <c r="A209" s="147" t="s">
        <v>3467</v>
      </c>
      <c r="B209" s="147">
        <v>0.35769777174268858</v>
      </c>
      <c r="C209" s="146">
        <f t="shared" si="45"/>
        <v>6.9469274300436713E-4</v>
      </c>
      <c r="D209" s="145">
        <f t="shared" si="46"/>
        <v>694692.7430043671</v>
      </c>
      <c r="E209" s="144">
        <v>0</v>
      </c>
      <c r="F209" s="144">
        <v>0</v>
      </c>
      <c r="G209" s="144">
        <v>0</v>
      </c>
      <c r="H209" s="144">
        <v>0</v>
      </c>
      <c r="I209" s="144">
        <v>0</v>
      </c>
      <c r="J209" s="144">
        <v>0</v>
      </c>
      <c r="K209" s="144">
        <v>0</v>
      </c>
      <c r="L209" s="144">
        <v>0</v>
      </c>
      <c r="M209" s="144">
        <v>0</v>
      </c>
      <c r="N209" s="144">
        <v>0</v>
      </c>
      <c r="O209" s="144">
        <v>0</v>
      </c>
      <c r="P209" s="144">
        <v>0</v>
      </c>
      <c r="Q209" s="144">
        <v>0</v>
      </c>
      <c r="R209" s="143">
        <f t="shared" si="47"/>
        <v>0</v>
      </c>
      <c r="S209" s="143">
        <f t="shared" si="48"/>
        <v>0</v>
      </c>
      <c r="T209" s="143">
        <f t="shared" si="49"/>
        <v>0</v>
      </c>
      <c r="U209" s="143">
        <f t="shared" si="50"/>
        <v>0</v>
      </c>
      <c r="V209" s="143">
        <f t="shared" si="51"/>
        <v>0</v>
      </c>
      <c r="W209" s="143">
        <f t="shared" si="52"/>
        <v>0</v>
      </c>
      <c r="X209" s="143">
        <f t="shared" si="53"/>
        <v>0</v>
      </c>
      <c r="Y209" s="143">
        <f t="shared" si="54"/>
        <v>0</v>
      </c>
      <c r="Z209" s="143">
        <f t="shared" si="55"/>
        <v>0</v>
      </c>
      <c r="AA209" s="143">
        <f t="shared" si="56"/>
        <v>0</v>
      </c>
      <c r="AB209" s="143">
        <f t="shared" si="57"/>
        <v>0</v>
      </c>
      <c r="AC209" s="143">
        <f t="shared" si="58"/>
        <v>0</v>
      </c>
      <c r="AD209" s="143">
        <f t="shared" si="59"/>
        <v>0</v>
      </c>
      <c r="AE209" s="142"/>
    </row>
    <row r="210" spans="1:31" x14ac:dyDescent="0.3">
      <c r="A210" s="147" t="s">
        <v>3466</v>
      </c>
      <c r="B210" s="147">
        <v>0.69808197609696598</v>
      </c>
      <c r="C210" s="146">
        <f t="shared" si="45"/>
        <v>1.3557604243773791E-3</v>
      </c>
      <c r="D210" s="145">
        <f t="shared" si="46"/>
        <v>1355760.424377379</v>
      </c>
      <c r="E210" s="144">
        <v>0</v>
      </c>
      <c r="F210" s="144">
        <v>0</v>
      </c>
      <c r="G210" s="144">
        <v>25.81</v>
      </c>
      <c r="H210" s="144">
        <v>8.56</v>
      </c>
      <c r="I210" s="144">
        <v>0</v>
      </c>
      <c r="J210" s="144">
        <v>0</v>
      </c>
      <c r="K210" s="144">
        <v>0</v>
      </c>
      <c r="L210" s="144">
        <v>8.56</v>
      </c>
      <c r="M210" s="144">
        <v>0</v>
      </c>
      <c r="N210" s="144">
        <v>0</v>
      </c>
      <c r="O210" s="144">
        <v>0</v>
      </c>
      <c r="P210" s="144">
        <v>2.17</v>
      </c>
      <c r="Q210" s="144">
        <v>25.81</v>
      </c>
      <c r="R210" s="143">
        <f t="shared" si="47"/>
        <v>0</v>
      </c>
      <c r="S210" s="143">
        <f t="shared" si="48"/>
        <v>0</v>
      </c>
      <c r="T210" s="143">
        <f t="shared" si="49"/>
        <v>349921.7655318015</v>
      </c>
      <c r="U210" s="143">
        <f t="shared" si="50"/>
        <v>116053.09232670366</v>
      </c>
      <c r="V210" s="143">
        <f t="shared" si="51"/>
        <v>0</v>
      </c>
      <c r="W210" s="143">
        <f t="shared" si="52"/>
        <v>0</v>
      </c>
      <c r="X210" s="143">
        <f t="shared" si="53"/>
        <v>0</v>
      </c>
      <c r="Y210" s="143">
        <f t="shared" si="54"/>
        <v>116053.09232670366</v>
      </c>
      <c r="Z210" s="143">
        <f t="shared" si="55"/>
        <v>0</v>
      </c>
      <c r="AA210" s="143">
        <f t="shared" si="56"/>
        <v>0</v>
      </c>
      <c r="AB210" s="143">
        <f t="shared" si="57"/>
        <v>0</v>
      </c>
      <c r="AC210" s="143">
        <f t="shared" si="58"/>
        <v>29420.001208989121</v>
      </c>
      <c r="AD210" s="143">
        <f t="shared" si="59"/>
        <v>349921.7655318015</v>
      </c>
      <c r="AE210" s="142"/>
    </row>
    <row r="211" spans="1:31" x14ac:dyDescent="0.3">
      <c r="A211" s="147" t="s">
        <v>3465</v>
      </c>
      <c r="B211" s="147">
        <v>0.14822577730967657</v>
      </c>
      <c r="C211" s="146">
        <f t="shared" si="45"/>
        <v>2.8787255598921257E-4</v>
      </c>
      <c r="D211" s="145">
        <f t="shared" si="46"/>
        <v>287872.55598921259</v>
      </c>
      <c r="E211" s="144">
        <v>0</v>
      </c>
      <c r="F211" s="144">
        <v>0</v>
      </c>
      <c r="G211" s="144">
        <v>0</v>
      </c>
      <c r="H211" s="144">
        <v>0</v>
      </c>
      <c r="I211" s="144">
        <v>0</v>
      </c>
      <c r="J211" s="144">
        <v>0</v>
      </c>
      <c r="K211" s="144">
        <v>0</v>
      </c>
      <c r="L211" s="144">
        <v>0</v>
      </c>
      <c r="M211" s="144">
        <v>0</v>
      </c>
      <c r="N211" s="144">
        <v>0</v>
      </c>
      <c r="O211" s="144">
        <v>0</v>
      </c>
      <c r="P211" s="144">
        <v>0</v>
      </c>
      <c r="Q211" s="144">
        <v>0</v>
      </c>
      <c r="R211" s="143">
        <f t="shared" si="47"/>
        <v>0</v>
      </c>
      <c r="S211" s="143">
        <f t="shared" si="48"/>
        <v>0</v>
      </c>
      <c r="T211" s="143">
        <f t="shared" si="49"/>
        <v>0</v>
      </c>
      <c r="U211" s="143">
        <f t="shared" si="50"/>
        <v>0</v>
      </c>
      <c r="V211" s="143">
        <f t="shared" si="51"/>
        <v>0</v>
      </c>
      <c r="W211" s="143">
        <f t="shared" si="52"/>
        <v>0</v>
      </c>
      <c r="X211" s="143">
        <f t="shared" si="53"/>
        <v>0</v>
      </c>
      <c r="Y211" s="143">
        <f t="shared" si="54"/>
        <v>0</v>
      </c>
      <c r="Z211" s="143">
        <f t="shared" si="55"/>
        <v>0</v>
      </c>
      <c r="AA211" s="143">
        <f t="shared" si="56"/>
        <v>0</v>
      </c>
      <c r="AB211" s="143">
        <f t="shared" si="57"/>
        <v>0</v>
      </c>
      <c r="AC211" s="143">
        <f t="shared" si="58"/>
        <v>0</v>
      </c>
      <c r="AD211" s="143">
        <f t="shared" si="59"/>
        <v>0</v>
      </c>
      <c r="AE211" s="142"/>
    </row>
    <row r="212" spans="1:31" x14ac:dyDescent="0.3">
      <c r="A212" s="147" t="s">
        <v>3464</v>
      </c>
      <c r="B212" s="147">
        <v>0.77961582532343399</v>
      </c>
      <c r="C212" s="146">
        <f t="shared" si="45"/>
        <v>1.5141091138055718E-3</v>
      </c>
      <c r="D212" s="145">
        <f t="shared" si="46"/>
        <v>1514109.1138055718</v>
      </c>
      <c r="E212" s="144">
        <v>0.56000000000000005</v>
      </c>
      <c r="F212" s="144">
        <v>0</v>
      </c>
      <c r="G212" s="144">
        <v>0.2</v>
      </c>
      <c r="H212" s="144">
        <v>0</v>
      </c>
      <c r="I212" s="144">
        <v>0.22</v>
      </c>
      <c r="J212" s="144">
        <v>0</v>
      </c>
      <c r="K212" s="144">
        <v>0</v>
      </c>
      <c r="L212" s="144">
        <v>0.22</v>
      </c>
      <c r="M212" s="144">
        <v>0</v>
      </c>
      <c r="N212" s="144">
        <v>0</v>
      </c>
      <c r="O212" s="144">
        <v>0</v>
      </c>
      <c r="P212" s="144">
        <v>0</v>
      </c>
      <c r="Q212" s="144">
        <v>0.76</v>
      </c>
      <c r="R212" s="143">
        <f t="shared" si="47"/>
        <v>8479.011037311202</v>
      </c>
      <c r="S212" s="143">
        <f t="shared" si="48"/>
        <v>0</v>
      </c>
      <c r="T212" s="143">
        <f t="shared" si="49"/>
        <v>3028.2182276111439</v>
      </c>
      <c r="U212" s="143">
        <f t="shared" si="50"/>
        <v>0</v>
      </c>
      <c r="V212" s="143">
        <f t="shared" si="51"/>
        <v>3331.0400503722576</v>
      </c>
      <c r="W212" s="143">
        <f t="shared" si="52"/>
        <v>0</v>
      </c>
      <c r="X212" s="143">
        <f t="shared" si="53"/>
        <v>0</v>
      </c>
      <c r="Y212" s="143">
        <f t="shared" si="54"/>
        <v>3331.0400503722576</v>
      </c>
      <c r="Z212" s="143">
        <f t="shared" si="55"/>
        <v>0</v>
      </c>
      <c r="AA212" s="143">
        <f t="shared" si="56"/>
        <v>0</v>
      </c>
      <c r="AB212" s="143">
        <f t="shared" si="57"/>
        <v>0</v>
      </c>
      <c r="AC212" s="143">
        <f t="shared" si="58"/>
        <v>0</v>
      </c>
      <c r="AD212" s="143">
        <f t="shared" si="59"/>
        <v>11507.229264922347</v>
      </c>
      <c r="AE212" s="142"/>
    </row>
    <row r="213" spans="1:31" x14ac:dyDescent="0.3">
      <c r="A213" s="147" t="s">
        <v>3463</v>
      </c>
      <c r="B213" s="147">
        <v>0.56004573440352001</v>
      </c>
      <c r="C213" s="146">
        <f t="shared" si="45"/>
        <v>1.0876771905656386E-3</v>
      </c>
      <c r="D213" s="145">
        <f t="shared" si="46"/>
        <v>1087677.1905656385</v>
      </c>
      <c r="E213" s="144">
        <v>0</v>
      </c>
      <c r="F213" s="144">
        <v>0</v>
      </c>
      <c r="G213" s="144">
        <v>0</v>
      </c>
      <c r="H213" s="144">
        <v>0</v>
      </c>
      <c r="I213" s="144">
        <v>0</v>
      </c>
      <c r="J213" s="144">
        <v>0</v>
      </c>
      <c r="K213" s="144">
        <v>0</v>
      </c>
      <c r="L213" s="144">
        <v>0</v>
      </c>
      <c r="M213" s="144">
        <v>0</v>
      </c>
      <c r="N213" s="144">
        <v>0</v>
      </c>
      <c r="O213" s="144">
        <v>0</v>
      </c>
      <c r="P213" s="144">
        <v>0</v>
      </c>
      <c r="Q213" s="144">
        <v>0</v>
      </c>
      <c r="R213" s="143">
        <f t="shared" si="47"/>
        <v>0</v>
      </c>
      <c r="S213" s="143">
        <f t="shared" si="48"/>
        <v>0</v>
      </c>
      <c r="T213" s="143">
        <f t="shared" si="49"/>
        <v>0</v>
      </c>
      <c r="U213" s="143">
        <f t="shared" si="50"/>
        <v>0</v>
      </c>
      <c r="V213" s="143">
        <f t="shared" si="51"/>
        <v>0</v>
      </c>
      <c r="W213" s="143">
        <f t="shared" si="52"/>
        <v>0</v>
      </c>
      <c r="X213" s="143">
        <f t="shared" si="53"/>
        <v>0</v>
      </c>
      <c r="Y213" s="143">
        <f t="shared" si="54"/>
        <v>0</v>
      </c>
      <c r="Z213" s="143">
        <f t="shared" si="55"/>
        <v>0</v>
      </c>
      <c r="AA213" s="143">
        <f t="shared" si="56"/>
        <v>0</v>
      </c>
      <c r="AB213" s="143">
        <f t="shared" si="57"/>
        <v>0</v>
      </c>
      <c r="AC213" s="143">
        <f t="shared" si="58"/>
        <v>0</v>
      </c>
      <c r="AD213" s="143">
        <f t="shared" si="59"/>
        <v>0</v>
      </c>
      <c r="AE213" s="142"/>
    </row>
    <row r="214" spans="1:31" x14ac:dyDescent="0.3">
      <c r="A214" s="147" t="s">
        <v>3462</v>
      </c>
      <c r="B214" s="147">
        <v>0.62085411266073987</v>
      </c>
      <c r="C214" s="146">
        <f t="shared" si="45"/>
        <v>1.2057744850591111E-3</v>
      </c>
      <c r="D214" s="145">
        <f t="shared" si="46"/>
        <v>1205774.4850591111</v>
      </c>
      <c r="E214" s="144">
        <v>0</v>
      </c>
      <c r="F214" s="144">
        <v>0</v>
      </c>
      <c r="G214" s="144">
        <v>0</v>
      </c>
      <c r="H214" s="144">
        <v>0</v>
      </c>
      <c r="I214" s="144">
        <v>0</v>
      </c>
      <c r="J214" s="144">
        <v>0</v>
      </c>
      <c r="K214" s="144">
        <v>0</v>
      </c>
      <c r="L214" s="144">
        <v>0</v>
      </c>
      <c r="M214" s="144">
        <v>0</v>
      </c>
      <c r="N214" s="144">
        <v>0</v>
      </c>
      <c r="O214" s="144">
        <v>0</v>
      </c>
      <c r="P214" s="144">
        <v>0</v>
      </c>
      <c r="Q214" s="144">
        <v>0</v>
      </c>
      <c r="R214" s="143">
        <f t="shared" si="47"/>
        <v>0</v>
      </c>
      <c r="S214" s="143">
        <f t="shared" si="48"/>
        <v>0</v>
      </c>
      <c r="T214" s="143">
        <f t="shared" si="49"/>
        <v>0</v>
      </c>
      <c r="U214" s="143">
        <f t="shared" si="50"/>
        <v>0</v>
      </c>
      <c r="V214" s="143">
        <f t="shared" si="51"/>
        <v>0</v>
      </c>
      <c r="W214" s="143">
        <f t="shared" si="52"/>
        <v>0</v>
      </c>
      <c r="X214" s="143">
        <f t="shared" si="53"/>
        <v>0</v>
      </c>
      <c r="Y214" s="143">
        <f t="shared" si="54"/>
        <v>0</v>
      </c>
      <c r="Z214" s="143">
        <f t="shared" si="55"/>
        <v>0</v>
      </c>
      <c r="AA214" s="143">
        <f t="shared" si="56"/>
        <v>0</v>
      </c>
      <c r="AB214" s="143">
        <f t="shared" si="57"/>
        <v>0</v>
      </c>
      <c r="AC214" s="143">
        <f t="shared" si="58"/>
        <v>0</v>
      </c>
      <c r="AD214" s="143">
        <f t="shared" si="59"/>
        <v>0</v>
      </c>
      <c r="AE214" s="142"/>
    </row>
    <row r="215" spans="1:31" x14ac:dyDescent="0.3">
      <c r="A215" s="147" t="s">
        <v>3461</v>
      </c>
      <c r="B215" s="147">
        <v>0.37692804875733443</v>
      </c>
      <c r="C215" s="146">
        <f t="shared" si="45"/>
        <v>7.3204028873537078E-4</v>
      </c>
      <c r="D215" s="145">
        <f t="shared" si="46"/>
        <v>732040.28873537073</v>
      </c>
      <c r="E215" s="144">
        <v>0</v>
      </c>
      <c r="F215" s="144">
        <v>0</v>
      </c>
      <c r="G215" s="144">
        <v>0</v>
      </c>
      <c r="H215" s="144">
        <v>0</v>
      </c>
      <c r="I215" s="144">
        <v>0</v>
      </c>
      <c r="J215" s="144">
        <v>0</v>
      </c>
      <c r="K215" s="144">
        <v>0</v>
      </c>
      <c r="L215" s="144">
        <v>0</v>
      </c>
      <c r="M215" s="144">
        <v>0</v>
      </c>
      <c r="N215" s="144">
        <v>0</v>
      </c>
      <c r="O215" s="144">
        <v>0</v>
      </c>
      <c r="P215" s="144">
        <v>0</v>
      </c>
      <c r="Q215" s="144">
        <v>0</v>
      </c>
      <c r="R215" s="143">
        <f t="shared" si="47"/>
        <v>0</v>
      </c>
      <c r="S215" s="143">
        <f t="shared" si="48"/>
        <v>0</v>
      </c>
      <c r="T215" s="143">
        <f t="shared" si="49"/>
        <v>0</v>
      </c>
      <c r="U215" s="143">
        <f t="shared" si="50"/>
        <v>0</v>
      </c>
      <c r="V215" s="143">
        <f t="shared" si="51"/>
        <v>0</v>
      </c>
      <c r="W215" s="143">
        <f t="shared" si="52"/>
        <v>0</v>
      </c>
      <c r="X215" s="143">
        <f t="shared" si="53"/>
        <v>0</v>
      </c>
      <c r="Y215" s="143">
        <f t="shared" si="54"/>
        <v>0</v>
      </c>
      <c r="Z215" s="143">
        <f t="shared" si="55"/>
        <v>0</v>
      </c>
      <c r="AA215" s="143">
        <f t="shared" si="56"/>
        <v>0</v>
      </c>
      <c r="AB215" s="143">
        <f t="shared" si="57"/>
        <v>0</v>
      </c>
      <c r="AC215" s="143">
        <f t="shared" si="58"/>
        <v>0</v>
      </c>
      <c r="AD215" s="143">
        <f t="shared" si="59"/>
        <v>0</v>
      </c>
      <c r="AE215" s="142"/>
    </row>
    <row r="216" spans="1:31" x14ac:dyDescent="0.3">
      <c r="A216" s="147" t="s">
        <v>3460</v>
      </c>
      <c r="B216" s="147">
        <v>0.71106140455175559</v>
      </c>
      <c r="C216" s="146">
        <f t="shared" si="45"/>
        <v>1.3809680590572309E-3</v>
      </c>
      <c r="D216" s="145">
        <f t="shared" si="46"/>
        <v>1380968.0590572308</v>
      </c>
      <c r="E216" s="144">
        <v>0</v>
      </c>
      <c r="F216" s="144">
        <v>0</v>
      </c>
      <c r="G216" s="144">
        <v>0</v>
      </c>
      <c r="H216" s="144">
        <v>0</v>
      </c>
      <c r="I216" s="144">
        <v>0</v>
      </c>
      <c r="J216" s="144">
        <v>0</v>
      </c>
      <c r="K216" s="144">
        <v>0</v>
      </c>
      <c r="L216" s="144">
        <v>0</v>
      </c>
      <c r="M216" s="144">
        <v>0</v>
      </c>
      <c r="N216" s="144">
        <v>0</v>
      </c>
      <c r="O216" s="144">
        <v>0</v>
      </c>
      <c r="P216" s="144">
        <v>0</v>
      </c>
      <c r="Q216" s="144">
        <v>0</v>
      </c>
      <c r="R216" s="143">
        <f t="shared" si="47"/>
        <v>0</v>
      </c>
      <c r="S216" s="143">
        <f t="shared" si="48"/>
        <v>0</v>
      </c>
      <c r="T216" s="143">
        <f t="shared" si="49"/>
        <v>0</v>
      </c>
      <c r="U216" s="143">
        <f t="shared" si="50"/>
        <v>0</v>
      </c>
      <c r="V216" s="143">
        <f t="shared" si="51"/>
        <v>0</v>
      </c>
      <c r="W216" s="143">
        <f t="shared" si="52"/>
        <v>0</v>
      </c>
      <c r="X216" s="143">
        <f t="shared" si="53"/>
        <v>0</v>
      </c>
      <c r="Y216" s="143">
        <f t="shared" si="54"/>
        <v>0</v>
      </c>
      <c r="Z216" s="143">
        <f t="shared" si="55"/>
        <v>0</v>
      </c>
      <c r="AA216" s="143">
        <f t="shared" si="56"/>
        <v>0</v>
      </c>
      <c r="AB216" s="143">
        <f t="shared" si="57"/>
        <v>0</v>
      </c>
      <c r="AC216" s="143">
        <f t="shared" si="58"/>
        <v>0</v>
      </c>
      <c r="AD216" s="143">
        <f t="shared" si="59"/>
        <v>0</v>
      </c>
      <c r="AE216" s="142"/>
    </row>
    <row r="217" spans="1:31" x14ac:dyDescent="0.3">
      <c r="A217" s="147" t="s">
        <v>3459</v>
      </c>
      <c r="B217" s="147">
        <v>0.64378351742634266</v>
      </c>
      <c r="C217" s="146">
        <f t="shared" si="45"/>
        <v>1.2503061884982158E-3</v>
      </c>
      <c r="D217" s="145">
        <f t="shared" si="46"/>
        <v>1250306.1884982157</v>
      </c>
      <c r="E217" s="144">
        <v>0</v>
      </c>
      <c r="F217" s="144">
        <v>0</v>
      </c>
      <c r="G217" s="144">
        <v>0</v>
      </c>
      <c r="H217" s="144">
        <v>0</v>
      </c>
      <c r="I217" s="144">
        <v>0</v>
      </c>
      <c r="J217" s="144">
        <v>0</v>
      </c>
      <c r="K217" s="144">
        <v>0</v>
      </c>
      <c r="L217" s="144">
        <v>0</v>
      </c>
      <c r="M217" s="144">
        <v>0</v>
      </c>
      <c r="N217" s="144">
        <v>0</v>
      </c>
      <c r="O217" s="144">
        <v>0</v>
      </c>
      <c r="P217" s="144">
        <v>0</v>
      </c>
      <c r="Q217" s="144">
        <v>0</v>
      </c>
      <c r="R217" s="143">
        <f t="shared" si="47"/>
        <v>0</v>
      </c>
      <c r="S217" s="143">
        <f t="shared" si="48"/>
        <v>0</v>
      </c>
      <c r="T217" s="143">
        <f t="shared" si="49"/>
        <v>0</v>
      </c>
      <c r="U217" s="143">
        <f t="shared" si="50"/>
        <v>0</v>
      </c>
      <c r="V217" s="143">
        <f t="shared" si="51"/>
        <v>0</v>
      </c>
      <c r="W217" s="143">
        <f t="shared" si="52"/>
        <v>0</v>
      </c>
      <c r="X217" s="143">
        <f t="shared" si="53"/>
        <v>0</v>
      </c>
      <c r="Y217" s="143">
        <f t="shared" si="54"/>
        <v>0</v>
      </c>
      <c r="Z217" s="143">
        <f t="shared" si="55"/>
        <v>0</v>
      </c>
      <c r="AA217" s="143">
        <f t="shared" si="56"/>
        <v>0</v>
      </c>
      <c r="AB217" s="143">
        <f t="shared" si="57"/>
        <v>0</v>
      </c>
      <c r="AC217" s="143">
        <f t="shared" si="58"/>
        <v>0</v>
      </c>
      <c r="AD217" s="143">
        <f t="shared" si="59"/>
        <v>0</v>
      </c>
      <c r="AE217" s="142"/>
    </row>
    <row r="218" spans="1:31" x14ac:dyDescent="0.3">
      <c r="A218" s="147" t="s">
        <v>3458</v>
      </c>
      <c r="B218" s="147">
        <v>3.659521724721515E-2</v>
      </c>
      <c r="C218" s="146">
        <f t="shared" si="45"/>
        <v>7.1072379697674926E-5</v>
      </c>
      <c r="D218" s="145">
        <f t="shared" si="46"/>
        <v>71072.379697674929</v>
      </c>
      <c r="E218" s="144">
        <v>0</v>
      </c>
      <c r="F218" s="144">
        <v>0</v>
      </c>
      <c r="G218" s="144">
        <v>0</v>
      </c>
      <c r="H218" s="144">
        <v>0</v>
      </c>
      <c r="I218" s="144">
        <v>0</v>
      </c>
      <c r="J218" s="144">
        <v>0</v>
      </c>
      <c r="K218" s="144">
        <v>0</v>
      </c>
      <c r="L218" s="144">
        <v>0</v>
      </c>
      <c r="M218" s="144">
        <v>0</v>
      </c>
      <c r="N218" s="144">
        <v>0</v>
      </c>
      <c r="O218" s="144">
        <v>0</v>
      </c>
      <c r="P218" s="144">
        <v>0</v>
      </c>
      <c r="Q218" s="144">
        <v>0</v>
      </c>
      <c r="R218" s="143">
        <f t="shared" si="47"/>
        <v>0</v>
      </c>
      <c r="S218" s="143">
        <f t="shared" si="48"/>
        <v>0</v>
      </c>
      <c r="T218" s="143">
        <f t="shared" si="49"/>
        <v>0</v>
      </c>
      <c r="U218" s="143">
        <f t="shared" si="50"/>
        <v>0</v>
      </c>
      <c r="V218" s="143">
        <f t="shared" si="51"/>
        <v>0</v>
      </c>
      <c r="W218" s="143">
        <f t="shared" si="52"/>
        <v>0</v>
      </c>
      <c r="X218" s="143">
        <f t="shared" si="53"/>
        <v>0</v>
      </c>
      <c r="Y218" s="143">
        <f t="shared" si="54"/>
        <v>0</v>
      </c>
      <c r="Z218" s="143">
        <f t="shared" si="55"/>
        <v>0</v>
      </c>
      <c r="AA218" s="143">
        <f t="shared" si="56"/>
        <v>0</v>
      </c>
      <c r="AB218" s="143">
        <f t="shared" si="57"/>
        <v>0</v>
      </c>
      <c r="AC218" s="143">
        <f t="shared" si="58"/>
        <v>0</v>
      </c>
      <c r="AD218" s="143">
        <f t="shared" si="59"/>
        <v>0</v>
      </c>
      <c r="AE218" s="142"/>
    </row>
    <row r="219" spans="1:31" x14ac:dyDescent="0.3">
      <c r="A219" s="147" t="s">
        <v>3457</v>
      </c>
      <c r="B219" s="147">
        <v>0.87116099341234843</v>
      </c>
      <c r="C219" s="146">
        <f t="shared" si="45"/>
        <v>1.6919010067174228E-3</v>
      </c>
      <c r="D219" s="145">
        <f t="shared" si="46"/>
        <v>1691901.0067174227</v>
      </c>
      <c r="E219" s="144">
        <v>0</v>
      </c>
      <c r="F219" s="144">
        <v>0</v>
      </c>
      <c r="G219" s="144">
        <v>0</v>
      </c>
      <c r="H219" s="144">
        <v>0</v>
      </c>
      <c r="I219" s="144">
        <v>0</v>
      </c>
      <c r="J219" s="144">
        <v>0</v>
      </c>
      <c r="K219" s="144">
        <v>0</v>
      </c>
      <c r="L219" s="144">
        <v>0</v>
      </c>
      <c r="M219" s="144">
        <v>0</v>
      </c>
      <c r="N219" s="144">
        <v>0</v>
      </c>
      <c r="O219" s="144">
        <v>0</v>
      </c>
      <c r="P219" s="144">
        <v>0</v>
      </c>
      <c r="Q219" s="144">
        <v>0</v>
      </c>
      <c r="R219" s="143">
        <f t="shared" si="47"/>
        <v>0</v>
      </c>
      <c r="S219" s="143">
        <f t="shared" si="48"/>
        <v>0</v>
      </c>
      <c r="T219" s="143">
        <f t="shared" si="49"/>
        <v>0</v>
      </c>
      <c r="U219" s="143">
        <f t="shared" si="50"/>
        <v>0</v>
      </c>
      <c r="V219" s="143">
        <f t="shared" si="51"/>
        <v>0</v>
      </c>
      <c r="W219" s="143">
        <f t="shared" si="52"/>
        <v>0</v>
      </c>
      <c r="X219" s="143">
        <f t="shared" si="53"/>
        <v>0</v>
      </c>
      <c r="Y219" s="143">
        <f t="shared" si="54"/>
        <v>0</v>
      </c>
      <c r="Z219" s="143">
        <f t="shared" si="55"/>
        <v>0</v>
      </c>
      <c r="AA219" s="143">
        <f t="shared" si="56"/>
        <v>0</v>
      </c>
      <c r="AB219" s="143">
        <f t="shared" si="57"/>
        <v>0</v>
      </c>
      <c r="AC219" s="143">
        <f t="shared" si="58"/>
        <v>0</v>
      </c>
      <c r="AD219" s="143">
        <f t="shared" si="59"/>
        <v>0</v>
      </c>
      <c r="AE219" s="142"/>
    </row>
    <row r="220" spans="1:31" x14ac:dyDescent="0.3">
      <c r="A220" s="147" t="s">
        <v>3456</v>
      </c>
      <c r="B220" s="147">
        <v>8.6937325170691859E-2</v>
      </c>
      <c r="C220" s="146">
        <f t="shared" si="45"/>
        <v>1.6884289940652955E-4</v>
      </c>
      <c r="D220" s="145">
        <f t="shared" si="46"/>
        <v>168842.89940652956</v>
      </c>
      <c r="E220" s="144">
        <v>11.79</v>
      </c>
      <c r="F220" s="144">
        <v>7.75</v>
      </c>
      <c r="G220" s="144">
        <v>15.01</v>
      </c>
      <c r="H220" s="144">
        <v>0</v>
      </c>
      <c r="I220" s="144">
        <v>0</v>
      </c>
      <c r="J220" s="144">
        <v>0</v>
      </c>
      <c r="K220" s="144">
        <v>0</v>
      </c>
      <c r="L220" s="144">
        <v>0</v>
      </c>
      <c r="M220" s="144">
        <v>8.33</v>
      </c>
      <c r="N220" s="144">
        <v>0</v>
      </c>
      <c r="O220" s="144">
        <v>0</v>
      </c>
      <c r="P220" s="144">
        <v>0</v>
      </c>
      <c r="Q220" s="144">
        <v>26.8</v>
      </c>
      <c r="R220" s="143">
        <f t="shared" si="47"/>
        <v>19906.577840029833</v>
      </c>
      <c r="S220" s="143">
        <f t="shared" si="48"/>
        <v>13085.32470400604</v>
      </c>
      <c r="T220" s="143">
        <f t="shared" si="49"/>
        <v>25343.319200920087</v>
      </c>
      <c r="U220" s="143">
        <f t="shared" si="50"/>
        <v>0</v>
      </c>
      <c r="V220" s="143">
        <f t="shared" si="51"/>
        <v>0</v>
      </c>
      <c r="W220" s="143">
        <f t="shared" si="52"/>
        <v>0</v>
      </c>
      <c r="X220" s="143">
        <f t="shared" si="53"/>
        <v>0</v>
      </c>
      <c r="Y220" s="143">
        <f t="shared" si="54"/>
        <v>0</v>
      </c>
      <c r="Z220" s="143">
        <f t="shared" si="55"/>
        <v>14064.613520563913</v>
      </c>
      <c r="AA220" s="143">
        <f t="shared" si="56"/>
        <v>0</v>
      </c>
      <c r="AB220" s="143">
        <f t="shared" si="57"/>
        <v>0</v>
      </c>
      <c r="AC220" s="143">
        <f t="shared" si="58"/>
        <v>0</v>
      </c>
      <c r="AD220" s="143">
        <f t="shared" si="59"/>
        <v>45249.897040949923</v>
      </c>
      <c r="AE220" s="142"/>
    </row>
    <row r="221" spans="1:31" x14ac:dyDescent="0.3">
      <c r="A221" s="147" t="s">
        <v>3455</v>
      </c>
      <c r="B221" s="147">
        <v>0.17945533122814739</v>
      </c>
      <c r="C221" s="146">
        <f t="shared" si="45"/>
        <v>3.4852416242424404E-4</v>
      </c>
      <c r="D221" s="145">
        <f t="shared" si="46"/>
        <v>348524.16242424404</v>
      </c>
      <c r="E221" s="144">
        <v>4.5999999999999996</v>
      </c>
      <c r="F221" s="144">
        <v>0</v>
      </c>
      <c r="G221" s="144">
        <v>0.17</v>
      </c>
      <c r="H221" s="144">
        <v>0.01</v>
      </c>
      <c r="I221" s="144">
        <v>0</v>
      </c>
      <c r="J221" s="144">
        <v>0</v>
      </c>
      <c r="K221" s="144">
        <v>0</v>
      </c>
      <c r="L221" s="144">
        <v>0.01</v>
      </c>
      <c r="M221" s="144">
        <v>0</v>
      </c>
      <c r="N221" s="144">
        <v>0.09</v>
      </c>
      <c r="O221" s="144">
        <v>0</v>
      </c>
      <c r="P221" s="144">
        <v>0</v>
      </c>
      <c r="Q221" s="144">
        <v>4.7699999999999996</v>
      </c>
      <c r="R221" s="143">
        <f t="shared" si="47"/>
        <v>16032.111471515225</v>
      </c>
      <c r="S221" s="143">
        <f t="shared" si="48"/>
        <v>0</v>
      </c>
      <c r="T221" s="143">
        <f t="shared" si="49"/>
        <v>592.49107612121497</v>
      </c>
      <c r="U221" s="143">
        <f t="shared" si="50"/>
        <v>34.852416242424404</v>
      </c>
      <c r="V221" s="143">
        <f t="shared" si="51"/>
        <v>0</v>
      </c>
      <c r="W221" s="143">
        <f t="shared" si="52"/>
        <v>0</v>
      </c>
      <c r="X221" s="143">
        <f t="shared" si="53"/>
        <v>0</v>
      </c>
      <c r="Y221" s="143">
        <f t="shared" si="54"/>
        <v>34.852416242424404</v>
      </c>
      <c r="Z221" s="143">
        <f t="shared" si="55"/>
        <v>0</v>
      </c>
      <c r="AA221" s="143">
        <f t="shared" si="56"/>
        <v>313.67174618181963</v>
      </c>
      <c r="AB221" s="143">
        <f t="shared" si="57"/>
        <v>0</v>
      </c>
      <c r="AC221" s="143">
        <f t="shared" si="58"/>
        <v>0</v>
      </c>
      <c r="AD221" s="143">
        <f t="shared" si="59"/>
        <v>16624.602547636441</v>
      </c>
      <c r="AE221" s="142"/>
    </row>
    <row r="222" spans="1:31" x14ac:dyDescent="0.3">
      <c r="A222" s="147" t="s">
        <v>3454</v>
      </c>
      <c r="B222" s="147">
        <v>0.67809187607103794</v>
      </c>
      <c r="C222" s="146">
        <f t="shared" si="45"/>
        <v>1.316937209593885E-3</v>
      </c>
      <c r="D222" s="145">
        <f t="shared" si="46"/>
        <v>1316937.2095938851</v>
      </c>
      <c r="E222" s="144">
        <v>0</v>
      </c>
      <c r="F222" s="144">
        <v>0</v>
      </c>
      <c r="G222" s="144">
        <v>0</v>
      </c>
      <c r="H222" s="144">
        <v>0</v>
      </c>
      <c r="I222" s="144">
        <v>0</v>
      </c>
      <c r="J222" s="144">
        <v>0</v>
      </c>
      <c r="K222" s="144">
        <v>0</v>
      </c>
      <c r="L222" s="144">
        <v>0</v>
      </c>
      <c r="M222" s="144">
        <v>0</v>
      </c>
      <c r="N222" s="144">
        <v>0</v>
      </c>
      <c r="O222" s="144">
        <v>0</v>
      </c>
      <c r="P222" s="144">
        <v>0</v>
      </c>
      <c r="Q222" s="144">
        <v>0</v>
      </c>
      <c r="R222" s="143">
        <f t="shared" si="47"/>
        <v>0</v>
      </c>
      <c r="S222" s="143">
        <f t="shared" si="48"/>
        <v>0</v>
      </c>
      <c r="T222" s="143">
        <f t="shared" si="49"/>
        <v>0</v>
      </c>
      <c r="U222" s="143">
        <f t="shared" si="50"/>
        <v>0</v>
      </c>
      <c r="V222" s="143">
        <f t="shared" si="51"/>
        <v>0</v>
      </c>
      <c r="W222" s="143">
        <f t="shared" si="52"/>
        <v>0</v>
      </c>
      <c r="X222" s="143">
        <f t="shared" si="53"/>
        <v>0</v>
      </c>
      <c r="Y222" s="143">
        <f t="shared" si="54"/>
        <v>0</v>
      </c>
      <c r="Z222" s="143">
        <f t="shared" si="55"/>
        <v>0</v>
      </c>
      <c r="AA222" s="143">
        <f t="shared" si="56"/>
        <v>0</v>
      </c>
      <c r="AB222" s="143">
        <f t="shared" si="57"/>
        <v>0</v>
      </c>
      <c r="AC222" s="143">
        <f t="shared" si="58"/>
        <v>0</v>
      </c>
      <c r="AD222" s="143">
        <f t="shared" si="59"/>
        <v>0</v>
      </c>
      <c r="AE222" s="142"/>
    </row>
    <row r="223" spans="1:31" x14ac:dyDescent="0.3">
      <c r="A223" s="147" t="s">
        <v>3453</v>
      </c>
      <c r="B223" s="147">
        <v>3.7618473031208022E-2</v>
      </c>
      <c r="C223" s="146">
        <f t="shared" si="45"/>
        <v>7.3059667356510107E-5</v>
      </c>
      <c r="D223" s="145">
        <f t="shared" si="46"/>
        <v>73059.667356510108</v>
      </c>
      <c r="E223" s="144">
        <v>0</v>
      </c>
      <c r="F223" s="144">
        <v>0</v>
      </c>
      <c r="G223" s="144">
        <v>0</v>
      </c>
      <c r="H223" s="144">
        <v>0</v>
      </c>
      <c r="I223" s="144">
        <v>0</v>
      </c>
      <c r="J223" s="144">
        <v>0</v>
      </c>
      <c r="K223" s="144">
        <v>0</v>
      </c>
      <c r="L223" s="144">
        <v>0</v>
      </c>
      <c r="M223" s="144">
        <v>0</v>
      </c>
      <c r="N223" s="144">
        <v>0</v>
      </c>
      <c r="O223" s="144">
        <v>0</v>
      </c>
      <c r="P223" s="144">
        <v>0</v>
      </c>
      <c r="Q223" s="144">
        <v>0</v>
      </c>
      <c r="R223" s="143">
        <f t="shared" si="47"/>
        <v>0</v>
      </c>
      <c r="S223" s="143">
        <f t="shared" si="48"/>
        <v>0</v>
      </c>
      <c r="T223" s="143">
        <f t="shared" si="49"/>
        <v>0</v>
      </c>
      <c r="U223" s="143">
        <f t="shared" si="50"/>
        <v>0</v>
      </c>
      <c r="V223" s="143">
        <f t="shared" si="51"/>
        <v>0</v>
      </c>
      <c r="W223" s="143">
        <f t="shared" si="52"/>
        <v>0</v>
      </c>
      <c r="X223" s="143">
        <f t="shared" si="53"/>
        <v>0</v>
      </c>
      <c r="Y223" s="143">
        <f t="shared" si="54"/>
        <v>0</v>
      </c>
      <c r="Z223" s="143">
        <f t="shared" si="55"/>
        <v>0</v>
      </c>
      <c r="AA223" s="143">
        <f t="shared" si="56"/>
        <v>0</v>
      </c>
      <c r="AB223" s="143">
        <f t="shared" si="57"/>
        <v>0</v>
      </c>
      <c r="AC223" s="143">
        <f t="shared" si="58"/>
        <v>0</v>
      </c>
      <c r="AD223" s="143">
        <f t="shared" si="59"/>
        <v>0</v>
      </c>
      <c r="AE223" s="142"/>
    </row>
    <row r="224" spans="1:31" x14ac:dyDescent="0.3">
      <c r="A224" s="147" t="s">
        <v>3452</v>
      </c>
      <c r="B224" s="147">
        <v>0.37092111631436653</v>
      </c>
      <c r="C224" s="146">
        <f t="shared" si="45"/>
        <v>7.20374092562225E-4</v>
      </c>
      <c r="D224" s="145">
        <f t="shared" si="46"/>
        <v>720374.09256222495</v>
      </c>
      <c r="E224" s="144">
        <v>16.73</v>
      </c>
      <c r="F224" s="144">
        <v>16.73</v>
      </c>
      <c r="G224" s="144">
        <v>0</v>
      </c>
      <c r="H224" s="144">
        <v>0</v>
      </c>
      <c r="I224" s="144">
        <v>0</v>
      </c>
      <c r="J224" s="144">
        <v>0</v>
      </c>
      <c r="K224" s="144">
        <v>0</v>
      </c>
      <c r="L224" s="144">
        <v>0</v>
      </c>
      <c r="M224" s="144">
        <v>0</v>
      </c>
      <c r="N224" s="144">
        <v>0</v>
      </c>
      <c r="O224" s="144">
        <v>0</v>
      </c>
      <c r="P224" s="144">
        <v>0</v>
      </c>
      <c r="Q224" s="144">
        <v>16.73</v>
      </c>
      <c r="R224" s="143">
        <f t="shared" si="47"/>
        <v>120518.58568566025</v>
      </c>
      <c r="S224" s="143">
        <f t="shared" si="48"/>
        <v>120518.58568566025</v>
      </c>
      <c r="T224" s="143">
        <f t="shared" si="49"/>
        <v>0</v>
      </c>
      <c r="U224" s="143">
        <f t="shared" si="50"/>
        <v>0</v>
      </c>
      <c r="V224" s="143">
        <f t="shared" si="51"/>
        <v>0</v>
      </c>
      <c r="W224" s="143">
        <f t="shared" si="52"/>
        <v>0</v>
      </c>
      <c r="X224" s="143">
        <f t="shared" si="53"/>
        <v>0</v>
      </c>
      <c r="Y224" s="143">
        <f t="shared" si="54"/>
        <v>0</v>
      </c>
      <c r="Z224" s="143">
        <f t="shared" si="55"/>
        <v>0</v>
      </c>
      <c r="AA224" s="143">
        <f t="shared" si="56"/>
        <v>0</v>
      </c>
      <c r="AB224" s="143">
        <f t="shared" si="57"/>
        <v>0</v>
      </c>
      <c r="AC224" s="143">
        <f t="shared" si="58"/>
        <v>0</v>
      </c>
      <c r="AD224" s="143">
        <f t="shared" si="59"/>
        <v>120518.58568566025</v>
      </c>
      <c r="AE224" s="142"/>
    </row>
    <row r="225" spans="1:31" x14ac:dyDescent="0.3">
      <c r="A225" s="147" t="s">
        <v>3451</v>
      </c>
      <c r="B225" s="147">
        <v>0.82983630648215878</v>
      </c>
      <c r="C225" s="146">
        <f t="shared" si="45"/>
        <v>1.6116434194882205E-3</v>
      </c>
      <c r="D225" s="145">
        <f t="shared" si="46"/>
        <v>1611643.4194882205</v>
      </c>
      <c r="E225" s="144">
        <v>0.81</v>
      </c>
      <c r="F225" s="144">
        <v>0</v>
      </c>
      <c r="G225" s="144">
        <v>0</v>
      </c>
      <c r="H225" s="144">
        <v>0</v>
      </c>
      <c r="I225" s="144">
        <v>0</v>
      </c>
      <c r="J225" s="144">
        <v>0</v>
      </c>
      <c r="K225" s="144">
        <v>0</v>
      </c>
      <c r="L225" s="144">
        <v>0</v>
      </c>
      <c r="M225" s="144">
        <v>0</v>
      </c>
      <c r="N225" s="144">
        <v>0</v>
      </c>
      <c r="O225" s="144">
        <v>0</v>
      </c>
      <c r="P225" s="144">
        <v>0</v>
      </c>
      <c r="Q225" s="144">
        <v>0.81</v>
      </c>
      <c r="R225" s="143">
        <f t="shared" si="47"/>
        <v>13054.311697854586</v>
      </c>
      <c r="S225" s="143">
        <f t="shared" si="48"/>
        <v>0</v>
      </c>
      <c r="T225" s="143">
        <f t="shared" si="49"/>
        <v>0</v>
      </c>
      <c r="U225" s="143">
        <f t="shared" si="50"/>
        <v>0</v>
      </c>
      <c r="V225" s="143">
        <f t="shared" si="51"/>
        <v>0</v>
      </c>
      <c r="W225" s="143">
        <f t="shared" si="52"/>
        <v>0</v>
      </c>
      <c r="X225" s="143">
        <f t="shared" si="53"/>
        <v>0</v>
      </c>
      <c r="Y225" s="143">
        <f t="shared" si="54"/>
        <v>0</v>
      </c>
      <c r="Z225" s="143">
        <f t="shared" si="55"/>
        <v>0</v>
      </c>
      <c r="AA225" s="143">
        <f t="shared" si="56"/>
        <v>0</v>
      </c>
      <c r="AB225" s="143">
        <f t="shared" si="57"/>
        <v>0</v>
      </c>
      <c r="AC225" s="143">
        <f t="shared" si="58"/>
        <v>0</v>
      </c>
      <c r="AD225" s="143">
        <f t="shared" si="59"/>
        <v>13054.311697854586</v>
      </c>
      <c r="AE225" s="142"/>
    </row>
    <row r="226" spans="1:31" x14ac:dyDescent="0.3">
      <c r="A226" s="147" t="s">
        <v>3450</v>
      </c>
      <c r="B226" s="147">
        <v>0.65433507155150139</v>
      </c>
      <c r="C226" s="146">
        <f t="shared" si="45"/>
        <v>1.2707985948178127E-3</v>
      </c>
      <c r="D226" s="145">
        <f t="shared" si="46"/>
        <v>1270798.5948178128</v>
      </c>
      <c r="E226" s="144">
        <v>0</v>
      </c>
      <c r="F226" s="144">
        <v>0</v>
      </c>
      <c r="G226" s="144">
        <v>0</v>
      </c>
      <c r="H226" s="144">
        <v>0</v>
      </c>
      <c r="I226" s="144">
        <v>0</v>
      </c>
      <c r="J226" s="144">
        <v>0</v>
      </c>
      <c r="K226" s="144">
        <v>0</v>
      </c>
      <c r="L226" s="144">
        <v>0</v>
      </c>
      <c r="M226" s="144">
        <v>0</v>
      </c>
      <c r="N226" s="144">
        <v>0</v>
      </c>
      <c r="O226" s="144">
        <v>0</v>
      </c>
      <c r="P226" s="144">
        <v>0</v>
      </c>
      <c r="Q226" s="144">
        <v>0</v>
      </c>
      <c r="R226" s="143">
        <f t="shared" si="47"/>
        <v>0</v>
      </c>
      <c r="S226" s="143">
        <f t="shared" si="48"/>
        <v>0</v>
      </c>
      <c r="T226" s="143">
        <f t="shared" si="49"/>
        <v>0</v>
      </c>
      <c r="U226" s="143">
        <f t="shared" si="50"/>
        <v>0</v>
      </c>
      <c r="V226" s="143">
        <f t="shared" si="51"/>
        <v>0</v>
      </c>
      <c r="W226" s="143">
        <f t="shared" si="52"/>
        <v>0</v>
      </c>
      <c r="X226" s="143">
        <f t="shared" si="53"/>
        <v>0</v>
      </c>
      <c r="Y226" s="143">
        <f t="shared" si="54"/>
        <v>0</v>
      </c>
      <c r="Z226" s="143">
        <f t="shared" si="55"/>
        <v>0</v>
      </c>
      <c r="AA226" s="143">
        <f t="shared" si="56"/>
        <v>0</v>
      </c>
      <c r="AB226" s="143">
        <f t="shared" si="57"/>
        <v>0</v>
      </c>
      <c r="AC226" s="143">
        <f t="shared" si="58"/>
        <v>0</v>
      </c>
      <c r="AD226" s="143">
        <f t="shared" si="59"/>
        <v>0</v>
      </c>
      <c r="AE226" s="142"/>
    </row>
    <row r="227" spans="1:31" x14ac:dyDescent="0.3">
      <c r="A227" s="147" t="s">
        <v>3449</v>
      </c>
      <c r="B227" s="147">
        <v>0.41390578517914256</v>
      </c>
      <c r="C227" s="146">
        <f t="shared" si="45"/>
        <v>8.0385556737075814E-4</v>
      </c>
      <c r="D227" s="145">
        <f t="shared" si="46"/>
        <v>803855.56737075816</v>
      </c>
      <c r="E227" s="144">
        <v>2.34</v>
      </c>
      <c r="F227" s="144">
        <v>0</v>
      </c>
      <c r="G227" s="144">
        <v>25.73</v>
      </c>
      <c r="H227" s="144">
        <v>0</v>
      </c>
      <c r="I227" s="144">
        <v>0</v>
      </c>
      <c r="J227" s="144">
        <v>0</v>
      </c>
      <c r="K227" s="144">
        <v>0</v>
      </c>
      <c r="L227" s="144">
        <v>0</v>
      </c>
      <c r="M227" s="144">
        <v>14.03</v>
      </c>
      <c r="N227" s="144">
        <v>0</v>
      </c>
      <c r="O227" s="144">
        <v>0</v>
      </c>
      <c r="P227" s="144">
        <v>0</v>
      </c>
      <c r="Q227" s="144">
        <v>28.07</v>
      </c>
      <c r="R227" s="143">
        <f t="shared" si="47"/>
        <v>18810.220276475739</v>
      </c>
      <c r="S227" s="143">
        <f t="shared" si="48"/>
        <v>0</v>
      </c>
      <c r="T227" s="143">
        <f t="shared" si="49"/>
        <v>206832.03748449608</v>
      </c>
      <c r="U227" s="143">
        <f t="shared" si="50"/>
        <v>0</v>
      </c>
      <c r="V227" s="143">
        <f t="shared" si="51"/>
        <v>0</v>
      </c>
      <c r="W227" s="143">
        <f t="shared" si="52"/>
        <v>0</v>
      </c>
      <c r="X227" s="143">
        <f t="shared" si="53"/>
        <v>0</v>
      </c>
      <c r="Y227" s="143">
        <f t="shared" si="54"/>
        <v>0</v>
      </c>
      <c r="Z227" s="143">
        <f t="shared" si="55"/>
        <v>112780.93610211735</v>
      </c>
      <c r="AA227" s="143">
        <f t="shared" si="56"/>
        <v>0</v>
      </c>
      <c r="AB227" s="143">
        <f t="shared" si="57"/>
        <v>0</v>
      </c>
      <c r="AC227" s="143">
        <f t="shared" si="58"/>
        <v>0</v>
      </c>
      <c r="AD227" s="143">
        <f t="shared" si="59"/>
        <v>225642.25776097181</v>
      </c>
      <c r="AE227" s="142"/>
    </row>
    <row r="228" spans="1:31" x14ac:dyDescent="0.3">
      <c r="A228" s="147" t="s">
        <v>3448</v>
      </c>
      <c r="B228" s="147">
        <v>0.56411538255262472</v>
      </c>
      <c r="C228" s="146">
        <f t="shared" si="45"/>
        <v>1.0955809441227E-3</v>
      </c>
      <c r="D228" s="145">
        <f t="shared" si="46"/>
        <v>1095580.9441227</v>
      </c>
      <c r="E228" s="144">
        <v>0</v>
      </c>
      <c r="F228" s="144">
        <v>0</v>
      </c>
      <c r="G228" s="144">
        <v>0</v>
      </c>
      <c r="H228" s="144">
        <v>0</v>
      </c>
      <c r="I228" s="144">
        <v>0</v>
      </c>
      <c r="J228" s="144">
        <v>0</v>
      </c>
      <c r="K228" s="144">
        <v>0</v>
      </c>
      <c r="L228" s="144">
        <v>0</v>
      </c>
      <c r="M228" s="144">
        <v>0</v>
      </c>
      <c r="N228" s="144">
        <v>0</v>
      </c>
      <c r="O228" s="144">
        <v>0</v>
      </c>
      <c r="P228" s="144">
        <v>0</v>
      </c>
      <c r="Q228" s="144">
        <v>0</v>
      </c>
      <c r="R228" s="143">
        <f t="shared" si="47"/>
        <v>0</v>
      </c>
      <c r="S228" s="143">
        <f t="shared" si="48"/>
        <v>0</v>
      </c>
      <c r="T228" s="143">
        <f t="shared" si="49"/>
        <v>0</v>
      </c>
      <c r="U228" s="143">
        <f t="shared" si="50"/>
        <v>0</v>
      </c>
      <c r="V228" s="143">
        <f t="shared" si="51"/>
        <v>0</v>
      </c>
      <c r="W228" s="143">
        <f t="shared" si="52"/>
        <v>0</v>
      </c>
      <c r="X228" s="143">
        <f t="shared" si="53"/>
        <v>0</v>
      </c>
      <c r="Y228" s="143">
        <f t="shared" si="54"/>
        <v>0</v>
      </c>
      <c r="Z228" s="143">
        <f t="shared" si="55"/>
        <v>0</v>
      </c>
      <c r="AA228" s="143">
        <f t="shared" si="56"/>
        <v>0</v>
      </c>
      <c r="AB228" s="143">
        <f t="shared" si="57"/>
        <v>0</v>
      </c>
      <c r="AC228" s="143">
        <f t="shared" si="58"/>
        <v>0</v>
      </c>
      <c r="AD228" s="143">
        <f t="shared" si="59"/>
        <v>0</v>
      </c>
      <c r="AE228" s="142"/>
    </row>
    <row r="229" spans="1:31" x14ac:dyDescent="0.3">
      <c r="A229" s="147" t="s">
        <v>3447</v>
      </c>
      <c r="B229" s="147">
        <v>0.10426583373367582</v>
      </c>
      <c r="C229" s="146">
        <f t="shared" si="45"/>
        <v>2.024969786230296E-4</v>
      </c>
      <c r="D229" s="145">
        <f t="shared" si="46"/>
        <v>202496.9786230296</v>
      </c>
      <c r="E229" s="144">
        <v>0</v>
      </c>
      <c r="F229" s="144">
        <v>0</v>
      </c>
      <c r="G229" s="144">
        <v>0</v>
      </c>
      <c r="H229" s="144">
        <v>0</v>
      </c>
      <c r="I229" s="144">
        <v>0</v>
      </c>
      <c r="J229" s="144">
        <v>0</v>
      </c>
      <c r="K229" s="144">
        <v>0</v>
      </c>
      <c r="L229" s="144">
        <v>0</v>
      </c>
      <c r="M229" s="144">
        <v>0</v>
      </c>
      <c r="N229" s="144">
        <v>0</v>
      </c>
      <c r="O229" s="144">
        <v>0</v>
      </c>
      <c r="P229" s="144">
        <v>0</v>
      </c>
      <c r="Q229" s="144">
        <v>0</v>
      </c>
      <c r="R229" s="143">
        <f t="shared" si="47"/>
        <v>0</v>
      </c>
      <c r="S229" s="143">
        <f t="shared" si="48"/>
        <v>0</v>
      </c>
      <c r="T229" s="143">
        <f t="shared" si="49"/>
        <v>0</v>
      </c>
      <c r="U229" s="143">
        <f t="shared" si="50"/>
        <v>0</v>
      </c>
      <c r="V229" s="143">
        <f t="shared" si="51"/>
        <v>0</v>
      </c>
      <c r="W229" s="143">
        <f t="shared" si="52"/>
        <v>0</v>
      </c>
      <c r="X229" s="143">
        <f t="shared" si="53"/>
        <v>0</v>
      </c>
      <c r="Y229" s="143">
        <f t="shared" si="54"/>
        <v>0</v>
      </c>
      <c r="Z229" s="143">
        <f t="shared" si="55"/>
        <v>0</v>
      </c>
      <c r="AA229" s="143">
        <f t="shared" si="56"/>
        <v>0</v>
      </c>
      <c r="AB229" s="143">
        <f t="shared" si="57"/>
        <v>0</v>
      </c>
      <c r="AC229" s="143">
        <f t="shared" si="58"/>
        <v>0</v>
      </c>
      <c r="AD229" s="143">
        <f t="shared" si="59"/>
        <v>0</v>
      </c>
      <c r="AE229" s="142"/>
    </row>
    <row r="230" spans="1:31" x14ac:dyDescent="0.3">
      <c r="A230" s="147" t="s">
        <v>3446</v>
      </c>
      <c r="B230" s="147">
        <v>0.53488897485808851</v>
      </c>
      <c r="C230" s="146">
        <f t="shared" si="45"/>
        <v>1.0388196922128429E-3</v>
      </c>
      <c r="D230" s="145">
        <f t="shared" si="46"/>
        <v>1038819.6922128429</v>
      </c>
      <c r="E230" s="144">
        <v>0</v>
      </c>
      <c r="F230" s="144">
        <v>0</v>
      </c>
      <c r="G230" s="144">
        <v>0</v>
      </c>
      <c r="H230" s="144">
        <v>1.78</v>
      </c>
      <c r="I230" s="144">
        <v>7.13</v>
      </c>
      <c r="J230" s="144">
        <v>0</v>
      </c>
      <c r="K230" s="144">
        <v>0</v>
      </c>
      <c r="L230" s="144">
        <v>8.91</v>
      </c>
      <c r="M230" s="144">
        <v>0</v>
      </c>
      <c r="N230" s="144">
        <v>0</v>
      </c>
      <c r="O230" s="144">
        <v>0</v>
      </c>
      <c r="P230" s="144">
        <v>0</v>
      </c>
      <c r="Q230" s="144">
        <v>0</v>
      </c>
      <c r="R230" s="143">
        <f t="shared" si="47"/>
        <v>0</v>
      </c>
      <c r="S230" s="143">
        <f t="shared" si="48"/>
        <v>0</v>
      </c>
      <c r="T230" s="143">
        <f t="shared" si="49"/>
        <v>0</v>
      </c>
      <c r="U230" s="143">
        <f t="shared" si="50"/>
        <v>18490.990521388605</v>
      </c>
      <c r="V230" s="143">
        <f t="shared" si="51"/>
        <v>74067.844054775691</v>
      </c>
      <c r="W230" s="143">
        <f t="shared" si="52"/>
        <v>0</v>
      </c>
      <c r="X230" s="143">
        <f t="shared" si="53"/>
        <v>0</v>
      </c>
      <c r="Y230" s="143">
        <f t="shared" si="54"/>
        <v>92558.8345761643</v>
      </c>
      <c r="Z230" s="143">
        <f t="shared" si="55"/>
        <v>0</v>
      </c>
      <c r="AA230" s="143">
        <f t="shared" si="56"/>
        <v>0</v>
      </c>
      <c r="AB230" s="143">
        <f t="shared" si="57"/>
        <v>0</v>
      </c>
      <c r="AC230" s="143">
        <f t="shared" si="58"/>
        <v>0</v>
      </c>
      <c r="AD230" s="143">
        <f t="shared" si="59"/>
        <v>0</v>
      </c>
      <c r="AE230" s="142"/>
    </row>
    <row r="231" spans="1:31" x14ac:dyDescent="0.3">
      <c r="A231" s="147" t="s">
        <v>3445</v>
      </c>
      <c r="B231" s="147">
        <v>0.80812840149214926</v>
      </c>
      <c r="C231" s="146">
        <f t="shared" si="45"/>
        <v>1.5694840177426707E-3</v>
      </c>
      <c r="D231" s="145">
        <f t="shared" si="46"/>
        <v>1569484.0177426708</v>
      </c>
      <c r="E231" s="144">
        <v>4.0199999999999996</v>
      </c>
      <c r="F231" s="144">
        <v>3.93</v>
      </c>
      <c r="G231" s="144">
        <v>0</v>
      </c>
      <c r="H231" s="144">
        <v>0</v>
      </c>
      <c r="I231" s="144">
        <v>0</v>
      </c>
      <c r="J231" s="144">
        <v>0</v>
      </c>
      <c r="K231" s="144">
        <v>0</v>
      </c>
      <c r="L231" s="144">
        <v>0</v>
      </c>
      <c r="M231" s="144">
        <v>0</v>
      </c>
      <c r="N231" s="144">
        <v>0</v>
      </c>
      <c r="O231" s="144">
        <v>0</v>
      </c>
      <c r="P231" s="144">
        <v>0</v>
      </c>
      <c r="Q231" s="144">
        <v>4.0199999999999996</v>
      </c>
      <c r="R231" s="143">
        <f t="shared" si="47"/>
        <v>63093.257513255368</v>
      </c>
      <c r="S231" s="143">
        <f t="shared" si="48"/>
        <v>61680.721897286967</v>
      </c>
      <c r="T231" s="143">
        <f t="shared" si="49"/>
        <v>0</v>
      </c>
      <c r="U231" s="143">
        <f t="shared" si="50"/>
        <v>0</v>
      </c>
      <c r="V231" s="143">
        <f t="shared" si="51"/>
        <v>0</v>
      </c>
      <c r="W231" s="143">
        <f t="shared" si="52"/>
        <v>0</v>
      </c>
      <c r="X231" s="143">
        <f t="shared" si="53"/>
        <v>0</v>
      </c>
      <c r="Y231" s="143">
        <f t="shared" si="54"/>
        <v>0</v>
      </c>
      <c r="Z231" s="143">
        <f t="shared" si="55"/>
        <v>0</v>
      </c>
      <c r="AA231" s="143">
        <f t="shared" si="56"/>
        <v>0</v>
      </c>
      <c r="AB231" s="143">
        <f t="shared" si="57"/>
        <v>0</v>
      </c>
      <c r="AC231" s="143">
        <f t="shared" si="58"/>
        <v>0</v>
      </c>
      <c r="AD231" s="143">
        <f t="shared" si="59"/>
        <v>63093.257513255368</v>
      </c>
      <c r="AE231" s="142"/>
    </row>
    <row r="232" spans="1:31" x14ac:dyDescent="0.3">
      <c r="A232" s="147" t="s">
        <v>3444</v>
      </c>
      <c r="B232" s="147">
        <v>0.75059030731557597</v>
      </c>
      <c r="C232" s="146">
        <f t="shared" si="45"/>
        <v>1.457738014193281E-3</v>
      </c>
      <c r="D232" s="145">
        <f t="shared" si="46"/>
        <v>1457738.0141932811</v>
      </c>
      <c r="E232" s="144">
        <v>0</v>
      </c>
      <c r="F232" s="144">
        <v>0</v>
      </c>
      <c r="G232" s="144">
        <v>0</v>
      </c>
      <c r="H232" s="144">
        <v>0</v>
      </c>
      <c r="I232" s="144">
        <v>0</v>
      </c>
      <c r="J232" s="144">
        <v>0</v>
      </c>
      <c r="K232" s="144">
        <v>0</v>
      </c>
      <c r="L232" s="144">
        <v>0</v>
      </c>
      <c r="M232" s="144">
        <v>0</v>
      </c>
      <c r="N232" s="144">
        <v>0</v>
      </c>
      <c r="O232" s="144">
        <v>0</v>
      </c>
      <c r="P232" s="144">
        <v>0</v>
      </c>
      <c r="Q232" s="144">
        <v>0</v>
      </c>
      <c r="R232" s="143">
        <f t="shared" si="47"/>
        <v>0</v>
      </c>
      <c r="S232" s="143">
        <f t="shared" si="48"/>
        <v>0</v>
      </c>
      <c r="T232" s="143">
        <f t="shared" si="49"/>
        <v>0</v>
      </c>
      <c r="U232" s="143">
        <f t="shared" si="50"/>
        <v>0</v>
      </c>
      <c r="V232" s="143">
        <f t="shared" si="51"/>
        <v>0</v>
      </c>
      <c r="W232" s="143">
        <f t="shared" si="52"/>
        <v>0</v>
      </c>
      <c r="X232" s="143">
        <f t="shared" si="53"/>
        <v>0</v>
      </c>
      <c r="Y232" s="143">
        <f t="shared" si="54"/>
        <v>0</v>
      </c>
      <c r="Z232" s="143">
        <f t="shared" si="55"/>
        <v>0</v>
      </c>
      <c r="AA232" s="143">
        <f t="shared" si="56"/>
        <v>0</v>
      </c>
      <c r="AB232" s="143">
        <f t="shared" si="57"/>
        <v>0</v>
      </c>
      <c r="AC232" s="143">
        <f t="shared" si="58"/>
        <v>0</v>
      </c>
      <c r="AD232" s="143">
        <f t="shared" si="59"/>
        <v>0</v>
      </c>
      <c r="AE232" s="142"/>
    </row>
    <row r="233" spans="1:31" x14ac:dyDescent="0.3">
      <c r="A233" s="147" t="s">
        <v>3443</v>
      </c>
      <c r="B233" s="147">
        <v>0.32294832536489404</v>
      </c>
      <c r="C233" s="146">
        <f t="shared" si="45"/>
        <v>6.272050756799014E-4</v>
      </c>
      <c r="D233" s="145">
        <f t="shared" si="46"/>
        <v>627205.07567990141</v>
      </c>
      <c r="E233" s="144">
        <v>0</v>
      </c>
      <c r="F233" s="144">
        <v>0</v>
      </c>
      <c r="G233" s="144">
        <v>0</v>
      </c>
      <c r="H233" s="144">
        <v>0</v>
      </c>
      <c r="I233" s="144">
        <v>0</v>
      </c>
      <c r="J233" s="144">
        <v>0</v>
      </c>
      <c r="K233" s="144">
        <v>0</v>
      </c>
      <c r="L233" s="144">
        <v>0</v>
      </c>
      <c r="M233" s="144">
        <v>0</v>
      </c>
      <c r="N233" s="144">
        <v>0</v>
      </c>
      <c r="O233" s="144">
        <v>0</v>
      </c>
      <c r="P233" s="144">
        <v>0</v>
      </c>
      <c r="Q233" s="144">
        <v>0</v>
      </c>
      <c r="R233" s="143">
        <f t="shared" si="47"/>
        <v>0</v>
      </c>
      <c r="S233" s="143">
        <f t="shared" si="48"/>
        <v>0</v>
      </c>
      <c r="T233" s="143">
        <f t="shared" si="49"/>
        <v>0</v>
      </c>
      <c r="U233" s="143">
        <f t="shared" si="50"/>
        <v>0</v>
      </c>
      <c r="V233" s="143">
        <f t="shared" si="51"/>
        <v>0</v>
      </c>
      <c r="W233" s="143">
        <f t="shared" si="52"/>
        <v>0</v>
      </c>
      <c r="X233" s="143">
        <f t="shared" si="53"/>
        <v>0</v>
      </c>
      <c r="Y233" s="143">
        <f t="shared" si="54"/>
        <v>0</v>
      </c>
      <c r="Z233" s="143">
        <f t="shared" si="55"/>
        <v>0</v>
      </c>
      <c r="AA233" s="143">
        <f t="shared" si="56"/>
        <v>0</v>
      </c>
      <c r="AB233" s="143">
        <f t="shared" si="57"/>
        <v>0</v>
      </c>
      <c r="AC233" s="143">
        <f t="shared" si="58"/>
        <v>0</v>
      </c>
      <c r="AD233" s="143">
        <f t="shared" si="59"/>
        <v>0</v>
      </c>
      <c r="AE233" s="142"/>
    </row>
    <row r="234" spans="1:31" x14ac:dyDescent="0.3">
      <c r="A234" s="147" t="s">
        <v>3442</v>
      </c>
      <c r="B234" s="147">
        <v>0.45010026136157444</v>
      </c>
      <c r="C234" s="146">
        <f t="shared" si="45"/>
        <v>8.7414965899531346E-4</v>
      </c>
      <c r="D234" s="145">
        <f t="shared" si="46"/>
        <v>874149.65899531345</v>
      </c>
      <c r="E234" s="144">
        <v>0</v>
      </c>
      <c r="F234" s="144">
        <v>0</v>
      </c>
      <c r="G234" s="144">
        <v>0</v>
      </c>
      <c r="H234" s="144">
        <v>0</v>
      </c>
      <c r="I234" s="144">
        <v>0</v>
      </c>
      <c r="J234" s="144">
        <v>0</v>
      </c>
      <c r="K234" s="144">
        <v>0</v>
      </c>
      <c r="L234" s="144">
        <v>0</v>
      </c>
      <c r="M234" s="144">
        <v>0</v>
      </c>
      <c r="N234" s="144">
        <v>0</v>
      </c>
      <c r="O234" s="144">
        <v>0</v>
      </c>
      <c r="P234" s="144">
        <v>0</v>
      </c>
      <c r="Q234" s="144">
        <v>0</v>
      </c>
      <c r="R234" s="143">
        <f t="shared" si="47"/>
        <v>0</v>
      </c>
      <c r="S234" s="143">
        <f t="shared" si="48"/>
        <v>0</v>
      </c>
      <c r="T234" s="143">
        <f t="shared" si="49"/>
        <v>0</v>
      </c>
      <c r="U234" s="143">
        <f t="shared" si="50"/>
        <v>0</v>
      </c>
      <c r="V234" s="143">
        <f t="shared" si="51"/>
        <v>0</v>
      </c>
      <c r="W234" s="143">
        <f t="shared" si="52"/>
        <v>0</v>
      </c>
      <c r="X234" s="143">
        <f t="shared" si="53"/>
        <v>0</v>
      </c>
      <c r="Y234" s="143">
        <f t="shared" si="54"/>
        <v>0</v>
      </c>
      <c r="Z234" s="143">
        <f t="shared" si="55"/>
        <v>0</v>
      </c>
      <c r="AA234" s="143">
        <f t="shared" si="56"/>
        <v>0</v>
      </c>
      <c r="AB234" s="143">
        <f t="shared" si="57"/>
        <v>0</v>
      </c>
      <c r="AC234" s="143">
        <f t="shared" si="58"/>
        <v>0</v>
      </c>
      <c r="AD234" s="143">
        <f t="shared" si="59"/>
        <v>0</v>
      </c>
      <c r="AE234" s="142"/>
    </row>
    <row r="235" spans="1:31" x14ac:dyDescent="0.3">
      <c r="A235" s="147" t="s">
        <v>3441</v>
      </c>
      <c r="B235" s="147">
        <v>0.97090612063845838</v>
      </c>
      <c r="C235" s="146">
        <f t="shared" si="45"/>
        <v>1.8856182213828571E-3</v>
      </c>
      <c r="D235" s="145">
        <f t="shared" si="46"/>
        <v>1885618.2213828571</v>
      </c>
      <c r="E235" s="144">
        <v>0.3</v>
      </c>
      <c r="F235" s="144">
        <v>0</v>
      </c>
      <c r="G235" s="144">
        <v>0.2</v>
      </c>
      <c r="H235" s="144">
        <v>0</v>
      </c>
      <c r="I235" s="144">
        <v>0</v>
      </c>
      <c r="J235" s="144">
        <v>0</v>
      </c>
      <c r="K235" s="144">
        <v>0</v>
      </c>
      <c r="L235" s="144">
        <v>0</v>
      </c>
      <c r="M235" s="144">
        <v>0</v>
      </c>
      <c r="N235" s="144">
        <v>0</v>
      </c>
      <c r="O235" s="144">
        <v>0</v>
      </c>
      <c r="P235" s="144">
        <v>0</v>
      </c>
      <c r="Q235" s="144">
        <v>0.5</v>
      </c>
      <c r="R235" s="143">
        <f t="shared" si="47"/>
        <v>5656.8546641485709</v>
      </c>
      <c r="S235" s="143">
        <f t="shared" si="48"/>
        <v>0</v>
      </c>
      <c r="T235" s="143">
        <f t="shared" si="49"/>
        <v>3771.2364427657144</v>
      </c>
      <c r="U235" s="143">
        <f t="shared" si="50"/>
        <v>0</v>
      </c>
      <c r="V235" s="143">
        <f t="shared" si="51"/>
        <v>0</v>
      </c>
      <c r="W235" s="143">
        <f t="shared" si="52"/>
        <v>0</v>
      </c>
      <c r="X235" s="143">
        <f t="shared" si="53"/>
        <v>0</v>
      </c>
      <c r="Y235" s="143">
        <f t="shared" si="54"/>
        <v>0</v>
      </c>
      <c r="Z235" s="143">
        <f t="shared" si="55"/>
        <v>0</v>
      </c>
      <c r="AA235" s="143">
        <f t="shared" si="56"/>
        <v>0</v>
      </c>
      <c r="AB235" s="143">
        <f t="shared" si="57"/>
        <v>0</v>
      </c>
      <c r="AC235" s="143">
        <f t="shared" si="58"/>
        <v>0</v>
      </c>
      <c r="AD235" s="143">
        <f t="shared" si="59"/>
        <v>9428.0911069142858</v>
      </c>
      <c r="AE235" s="142"/>
    </row>
    <row r="236" spans="1:31" x14ac:dyDescent="0.3">
      <c r="A236" s="147" t="s">
        <v>3440</v>
      </c>
      <c r="B236" s="147">
        <v>0.28784628965530168</v>
      </c>
      <c r="C236" s="146">
        <f t="shared" si="45"/>
        <v>5.590326368264787E-4</v>
      </c>
      <c r="D236" s="145">
        <f t="shared" si="46"/>
        <v>559032.63682647864</v>
      </c>
      <c r="E236" s="144">
        <v>0</v>
      </c>
      <c r="F236" s="144">
        <v>0</v>
      </c>
      <c r="G236" s="144">
        <v>0</v>
      </c>
      <c r="H236" s="144">
        <v>0</v>
      </c>
      <c r="I236" s="144">
        <v>0</v>
      </c>
      <c r="J236" s="144">
        <v>0</v>
      </c>
      <c r="K236" s="144">
        <v>0</v>
      </c>
      <c r="L236" s="144">
        <v>0</v>
      </c>
      <c r="M236" s="144">
        <v>0</v>
      </c>
      <c r="N236" s="144">
        <v>0</v>
      </c>
      <c r="O236" s="144">
        <v>0</v>
      </c>
      <c r="P236" s="144">
        <v>0</v>
      </c>
      <c r="Q236" s="144">
        <v>0</v>
      </c>
      <c r="R236" s="143">
        <f t="shared" si="47"/>
        <v>0</v>
      </c>
      <c r="S236" s="143">
        <f t="shared" si="48"/>
        <v>0</v>
      </c>
      <c r="T236" s="143">
        <f t="shared" si="49"/>
        <v>0</v>
      </c>
      <c r="U236" s="143">
        <f t="shared" si="50"/>
        <v>0</v>
      </c>
      <c r="V236" s="143">
        <f t="shared" si="51"/>
        <v>0</v>
      </c>
      <c r="W236" s="143">
        <f t="shared" si="52"/>
        <v>0</v>
      </c>
      <c r="X236" s="143">
        <f t="shared" si="53"/>
        <v>0</v>
      </c>
      <c r="Y236" s="143">
        <f t="shared" si="54"/>
        <v>0</v>
      </c>
      <c r="Z236" s="143">
        <f t="shared" si="55"/>
        <v>0</v>
      </c>
      <c r="AA236" s="143">
        <f t="shared" si="56"/>
        <v>0</v>
      </c>
      <c r="AB236" s="143">
        <f t="shared" si="57"/>
        <v>0</v>
      </c>
      <c r="AC236" s="143">
        <f t="shared" si="58"/>
        <v>0</v>
      </c>
      <c r="AD236" s="143">
        <f t="shared" si="59"/>
        <v>0</v>
      </c>
      <c r="AE236" s="142"/>
    </row>
    <row r="237" spans="1:31" x14ac:dyDescent="0.3">
      <c r="A237" s="147" t="s">
        <v>3439</v>
      </c>
      <c r="B237" s="147">
        <v>2.5717070213350235E-2</v>
      </c>
      <c r="C237" s="146">
        <f t="shared" si="45"/>
        <v>4.9945690076592864E-5</v>
      </c>
      <c r="D237" s="145">
        <f t="shared" si="46"/>
        <v>49945.690076592866</v>
      </c>
      <c r="E237" s="144">
        <v>8.49</v>
      </c>
      <c r="F237" s="144">
        <v>0</v>
      </c>
      <c r="G237" s="144">
        <v>0</v>
      </c>
      <c r="H237" s="144">
        <v>0</v>
      </c>
      <c r="I237" s="144">
        <v>0</v>
      </c>
      <c r="J237" s="144">
        <v>0</v>
      </c>
      <c r="K237" s="144">
        <v>0</v>
      </c>
      <c r="L237" s="144">
        <v>0</v>
      </c>
      <c r="M237" s="144">
        <v>0</v>
      </c>
      <c r="N237" s="144">
        <v>0</v>
      </c>
      <c r="O237" s="144">
        <v>0</v>
      </c>
      <c r="P237" s="144">
        <v>0</v>
      </c>
      <c r="Q237" s="144">
        <v>8.49</v>
      </c>
      <c r="R237" s="143">
        <f t="shared" si="47"/>
        <v>4240.3890875027346</v>
      </c>
      <c r="S237" s="143">
        <f t="shared" si="48"/>
        <v>0</v>
      </c>
      <c r="T237" s="143">
        <f t="shared" si="49"/>
        <v>0</v>
      </c>
      <c r="U237" s="143">
        <f t="shared" si="50"/>
        <v>0</v>
      </c>
      <c r="V237" s="143">
        <f t="shared" si="51"/>
        <v>0</v>
      </c>
      <c r="W237" s="143">
        <f t="shared" si="52"/>
        <v>0</v>
      </c>
      <c r="X237" s="143">
        <f t="shared" si="53"/>
        <v>0</v>
      </c>
      <c r="Y237" s="143">
        <f t="shared" si="54"/>
        <v>0</v>
      </c>
      <c r="Z237" s="143">
        <f t="shared" si="55"/>
        <v>0</v>
      </c>
      <c r="AA237" s="143">
        <f t="shared" si="56"/>
        <v>0</v>
      </c>
      <c r="AB237" s="143">
        <f t="shared" si="57"/>
        <v>0</v>
      </c>
      <c r="AC237" s="143">
        <f t="shared" si="58"/>
        <v>0</v>
      </c>
      <c r="AD237" s="143">
        <f t="shared" si="59"/>
        <v>4240.3890875027346</v>
      </c>
      <c r="AE237" s="142"/>
    </row>
    <row r="238" spans="1:31" x14ac:dyDescent="0.3">
      <c r="A238" s="147" t="s">
        <v>3438</v>
      </c>
      <c r="B238" s="147">
        <v>0.98742803788068356</v>
      </c>
      <c r="C238" s="146">
        <f t="shared" si="45"/>
        <v>1.9177058017800564E-3</v>
      </c>
      <c r="D238" s="145">
        <f t="shared" si="46"/>
        <v>1917705.8017800564</v>
      </c>
      <c r="E238" s="144">
        <v>0</v>
      </c>
      <c r="F238" s="144">
        <v>0</v>
      </c>
      <c r="G238" s="144">
        <v>0</v>
      </c>
      <c r="H238" s="144">
        <v>0</v>
      </c>
      <c r="I238" s="144">
        <v>0</v>
      </c>
      <c r="J238" s="144">
        <v>0</v>
      </c>
      <c r="K238" s="144">
        <v>0</v>
      </c>
      <c r="L238" s="144">
        <v>0</v>
      </c>
      <c r="M238" s="144">
        <v>0</v>
      </c>
      <c r="N238" s="144">
        <v>0</v>
      </c>
      <c r="O238" s="144">
        <v>0</v>
      </c>
      <c r="P238" s="144">
        <v>0</v>
      </c>
      <c r="Q238" s="144">
        <v>0</v>
      </c>
      <c r="R238" s="143">
        <f t="shared" si="47"/>
        <v>0</v>
      </c>
      <c r="S238" s="143">
        <f t="shared" si="48"/>
        <v>0</v>
      </c>
      <c r="T238" s="143">
        <f t="shared" si="49"/>
        <v>0</v>
      </c>
      <c r="U238" s="143">
        <f t="shared" si="50"/>
        <v>0</v>
      </c>
      <c r="V238" s="143">
        <f t="shared" si="51"/>
        <v>0</v>
      </c>
      <c r="W238" s="143">
        <f t="shared" si="52"/>
        <v>0</v>
      </c>
      <c r="X238" s="143">
        <f t="shared" si="53"/>
        <v>0</v>
      </c>
      <c r="Y238" s="143">
        <f t="shared" si="54"/>
        <v>0</v>
      </c>
      <c r="Z238" s="143">
        <f t="shared" si="55"/>
        <v>0</v>
      </c>
      <c r="AA238" s="143">
        <f t="shared" si="56"/>
        <v>0</v>
      </c>
      <c r="AB238" s="143">
        <f t="shared" si="57"/>
        <v>0</v>
      </c>
      <c r="AC238" s="143">
        <f t="shared" si="58"/>
        <v>0</v>
      </c>
      <c r="AD238" s="143">
        <f t="shared" si="59"/>
        <v>0</v>
      </c>
      <c r="AE238" s="142"/>
    </row>
    <row r="239" spans="1:31" x14ac:dyDescent="0.3">
      <c r="A239" s="147" t="s">
        <v>3437</v>
      </c>
      <c r="B239" s="147">
        <v>0.67087756959692268</v>
      </c>
      <c r="C239" s="146">
        <f t="shared" si="45"/>
        <v>1.3029261456474692E-3</v>
      </c>
      <c r="D239" s="145">
        <f t="shared" si="46"/>
        <v>1302926.1456474692</v>
      </c>
      <c r="E239" s="144">
        <v>0</v>
      </c>
      <c r="F239" s="144">
        <v>0</v>
      </c>
      <c r="G239" s="144">
        <v>0</v>
      </c>
      <c r="H239" s="144">
        <v>0</v>
      </c>
      <c r="I239" s="144">
        <v>0</v>
      </c>
      <c r="J239" s="144">
        <v>0</v>
      </c>
      <c r="K239" s="144">
        <v>0</v>
      </c>
      <c r="L239" s="144">
        <v>0</v>
      </c>
      <c r="M239" s="144">
        <v>0</v>
      </c>
      <c r="N239" s="144">
        <v>0</v>
      </c>
      <c r="O239" s="144">
        <v>0</v>
      </c>
      <c r="P239" s="144">
        <v>0</v>
      </c>
      <c r="Q239" s="144">
        <v>0</v>
      </c>
      <c r="R239" s="143">
        <f t="shared" si="47"/>
        <v>0</v>
      </c>
      <c r="S239" s="143">
        <f t="shared" si="48"/>
        <v>0</v>
      </c>
      <c r="T239" s="143">
        <f t="shared" si="49"/>
        <v>0</v>
      </c>
      <c r="U239" s="143">
        <f t="shared" si="50"/>
        <v>0</v>
      </c>
      <c r="V239" s="143">
        <f t="shared" si="51"/>
        <v>0</v>
      </c>
      <c r="W239" s="143">
        <f t="shared" si="52"/>
        <v>0</v>
      </c>
      <c r="X239" s="143">
        <f t="shared" si="53"/>
        <v>0</v>
      </c>
      <c r="Y239" s="143">
        <f t="shared" si="54"/>
        <v>0</v>
      </c>
      <c r="Z239" s="143">
        <f t="shared" si="55"/>
        <v>0</v>
      </c>
      <c r="AA239" s="143">
        <f t="shared" si="56"/>
        <v>0</v>
      </c>
      <c r="AB239" s="143">
        <f t="shared" si="57"/>
        <v>0</v>
      </c>
      <c r="AC239" s="143">
        <f t="shared" si="58"/>
        <v>0</v>
      </c>
      <c r="AD239" s="143">
        <f t="shared" si="59"/>
        <v>0</v>
      </c>
      <c r="AE239" s="142"/>
    </row>
    <row r="240" spans="1:31" x14ac:dyDescent="0.3">
      <c r="A240" s="147" t="s">
        <v>3436</v>
      </c>
      <c r="B240" s="147">
        <v>0.82455243633601971</v>
      </c>
      <c r="C240" s="146">
        <f t="shared" si="45"/>
        <v>1.6013814985720879E-3</v>
      </c>
      <c r="D240" s="145">
        <f t="shared" si="46"/>
        <v>1601381.4985720878</v>
      </c>
      <c r="E240" s="144">
        <v>0</v>
      </c>
      <c r="F240" s="144">
        <v>0</v>
      </c>
      <c r="G240" s="144">
        <v>0</v>
      </c>
      <c r="H240" s="144">
        <v>0</v>
      </c>
      <c r="I240" s="144">
        <v>0</v>
      </c>
      <c r="J240" s="144">
        <v>0</v>
      </c>
      <c r="K240" s="144">
        <v>0</v>
      </c>
      <c r="L240" s="144">
        <v>0</v>
      </c>
      <c r="M240" s="144">
        <v>0</v>
      </c>
      <c r="N240" s="144">
        <v>0</v>
      </c>
      <c r="O240" s="144">
        <v>0</v>
      </c>
      <c r="P240" s="144">
        <v>0</v>
      </c>
      <c r="Q240" s="144">
        <v>0</v>
      </c>
      <c r="R240" s="143">
        <f t="shared" si="47"/>
        <v>0</v>
      </c>
      <c r="S240" s="143">
        <f t="shared" si="48"/>
        <v>0</v>
      </c>
      <c r="T240" s="143">
        <f t="shared" si="49"/>
        <v>0</v>
      </c>
      <c r="U240" s="143">
        <f t="shared" si="50"/>
        <v>0</v>
      </c>
      <c r="V240" s="143">
        <f t="shared" si="51"/>
        <v>0</v>
      </c>
      <c r="W240" s="143">
        <f t="shared" si="52"/>
        <v>0</v>
      </c>
      <c r="X240" s="143">
        <f t="shared" si="53"/>
        <v>0</v>
      </c>
      <c r="Y240" s="143">
        <f t="shared" si="54"/>
        <v>0</v>
      </c>
      <c r="Z240" s="143">
        <f t="shared" si="55"/>
        <v>0</v>
      </c>
      <c r="AA240" s="143">
        <f t="shared" si="56"/>
        <v>0</v>
      </c>
      <c r="AB240" s="143">
        <f t="shared" si="57"/>
        <v>0</v>
      </c>
      <c r="AC240" s="143">
        <f t="shared" si="58"/>
        <v>0</v>
      </c>
      <c r="AD240" s="143">
        <f t="shared" si="59"/>
        <v>0</v>
      </c>
      <c r="AE240" s="142"/>
    </row>
    <row r="241" spans="1:31" x14ac:dyDescent="0.3">
      <c r="A241" s="147" t="s">
        <v>3435</v>
      </c>
      <c r="B241" s="147">
        <v>0.21028592423345527</v>
      </c>
      <c r="C241" s="146">
        <f t="shared" si="45"/>
        <v>4.0840093805793619E-4</v>
      </c>
      <c r="D241" s="145">
        <f t="shared" si="46"/>
        <v>408400.9380579362</v>
      </c>
      <c r="E241" s="144">
        <v>0</v>
      </c>
      <c r="F241" s="144">
        <v>0</v>
      </c>
      <c r="G241" s="144">
        <v>0</v>
      </c>
      <c r="H241" s="144">
        <v>0</v>
      </c>
      <c r="I241" s="144">
        <v>0</v>
      </c>
      <c r="J241" s="144">
        <v>0</v>
      </c>
      <c r="K241" s="144">
        <v>0</v>
      </c>
      <c r="L241" s="144">
        <v>0</v>
      </c>
      <c r="M241" s="144">
        <v>0</v>
      </c>
      <c r="N241" s="144">
        <v>0</v>
      </c>
      <c r="O241" s="144">
        <v>0</v>
      </c>
      <c r="P241" s="144">
        <v>0</v>
      </c>
      <c r="Q241" s="144">
        <v>0</v>
      </c>
      <c r="R241" s="143">
        <f t="shared" si="47"/>
        <v>0</v>
      </c>
      <c r="S241" s="143">
        <f t="shared" si="48"/>
        <v>0</v>
      </c>
      <c r="T241" s="143">
        <f t="shared" si="49"/>
        <v>0</v>
      </c>
      <c r="U241" s="143">
        <f t="shared" si="50"/>
        <v>0</v>
      </c>
      <c r="V241" s="143">
        <f t="shared" si="51"/>
        <v>0</v>
      </c>
      <c r="W241" s="143">
        <f t="shared" si="52"/>
        <v>0</v>
      </c>
      <c r="X241" s="143">
        <f t="shared" si="53"/>
        <v>0</v>
      </c>
      <c r="Y241" s="143">
        <f t="shared" si="54"/>
        <v>0</v>
      </c>
      <c r="Z241" s="143">
        <f t="shared" si="55"/>
        <v>0</v>
      </c>
      <c r="AA241" s="143">
        <f t="shared" si="56"/>
        <v>0</v>
      </c>
      <c r="AB241" s="143">
        <f t="shared" si="57"/>
        <v>0</v>
      </c>
      <c r="AC241" s="143">
        <f t="shared" si="58"/>
        <v>0</v>
      </c>
      <c r="AD241" s="143">
        <f t="shared" si="59"/>
        <v>0</v>
      </c>
      <c r="AE241" s="142"/>
    </row>
    <row r="242" spans="1:31" x14ac:dyDescent="0.3">
      <c r="A242" s="147" t="s">
        <v>3434</v>
      </c>
      <c r="B242" s="147">
        <v>0.72547124259238083</v>
      </c>
      <c r="C242" s="146">
        <f t="shared" si="45"/>
        <v>1.4089537237873195E-3</v>
      </c>
      <c r="D242" s="145">
        <f t="shared" si="46"/>
        <v>1408953.7237873194</v>
      </c>
      <c r="E242" s="144">
        <v>0</v>
      </c>
      <c r="F242" s="144">
        <v>0</v>
      </c>
      <c r="G242" s="144">
        <v>0</v>
      </c>
      <c r="H242" s="144">
        <v>0</v>
      </c>
      <c r="I242" s="144">
        <v>0</v>
      </c>
      <c r="J242" s="144">
        <v>0</v>
      </c>
      <c r="K242" s="144">
        <v>0</v>
      </c>
      <c r="L242" s="144">
        <v>0</v>
      </c>
      <c r="M242" s="144">
        <v>0</v>
      </c>
      <c r="N242" s="144">
        <v>0</v>
      </c>
      <c r="O242" s="144">
        <v>0</v>
      </c>
      <c r="P242" s="144">
        <v>0</v>
      </c>
      <c r="Q242" s="144">
        <v>0</v>
      </c>
      <c r="R242" s="143">
        <f t="shared" si="47"/>
        <v>0</v>
      </c>
      <c r="S242" s="143">
        <f t="shared" si="48"/>
        <v>0</v>
      </c>
      <c r="T242" s="143">
        <f t="shared" si="49"/>
        <v>0</v>
      </c>
      <c r="U242" s="143">
        <f t="shared" si="50"/>
        <v>0</v>
      </c>
      <c r="V242" s="143">
        <f t="shared" si="51"/>
        <v>0</v>
      </c>
      <c r="W242" s="143">
        <f t="shared" si="52"/>
        <v>0</v>
      </c>
      <c r="X242" s="143">
        <f t="shared" si="53"/>
        <v>0</v>
      </c>
      <c r="Y242" s="143">
        <f t="shared" si="54"/>
        <v>0</v>
      </c>
      <c r="Z242" s="143">
        <f t="shared" si="55"/>
        <v>0</v>
      </c>
      <c r="AA242" s="143">
        <f t="shared" si="56"/>
        <v>0</v>
      </c>
      <c r="AB242" s="143">
        <f t="shared" si="57"/>
        <v>0</v>
      </c>
      <c r="AC242" s="143">
        <f t="shared" si="58"/>
        <v>0</v>
      </c>
      <c r="AD242" s="143">
        <f t="shared" si="59"/>
        <v>0</v>
      </c>
      <c r="AE242" s="142"/>
    </row>
    <row r="243" spans="1:31" x14ac:dyDescent="0.3">
      <c r="A243" s="147" t="s">
        <v>3433</v>
      </c>
      <c r="B243" s="147">
        <v>0.46779304277314404</v>
      </c>
      <c r="C243" s="146">
        <f t="shared" si="45"/>
        <v>9.0851120055677895E-4</v>
      </c>
      <c r="D243" s="145">
        <f t="shared" si="46"/>
        <v>908511.20055677893</v>
      </c>
      <c r="E243" s="144">
        <v>0</v>
      </c>
      <c r="F243" s="144">
        <v>0</v>
      </c>
      <c r="G243" s="144">
        <v>0</v>
      </c>
      <c r="H243" s="144">
        <v>0</v>
      </c>
      <c r="I243" s="144">
        <v>0</v>
      </c>
      <c r="J243" s="144">
        <v>0</v>
      </c>
      <c r="K243" s="144">
        <v>0</v>
      </c>
      <c r="L243" s="144">
        <v>0</v>
      </c>
      <c r="M243" s="144">
        <v>0</v>
      </c>
      <c r="N243" s="144">
        <v>0</v>
      </c>
      <c r="O243" s="144">
        <v>0</v>
      </c>
      <c r="P243" s="144">
        <v>0</v>
      </c>
      <c r="Q243" s="144">
        <v>0</v>
      </c>
      <c r="R243" s="143">
        <f t="shared" si="47"/>
        <v>0</v>
      </c>
      <c r="S243" s="143">
        <f t="shared" si="48"/>
        <v>0</v>
      </c>
      <c r="T243" s="143">
        <f t="shared" si="49"/>
        <v>0</v>
      </c>
      <c r="U243" s="143">
        <f t="shared" si="50"/>
        <v>0</v>
      </c>
      <c r="V243" s="143">
        <f t="shared" si="51"/>
        <v>0</v>
      </c>
      <c r="W243" s="143">
        <f t="shared" si="52"/>
        <v>0</v>
      </c>
      <c r="X243" s="143">
        <f t="shared" si="53"/>
        <v>0</v>
      </c>
      <c r="Y243" s="143">
        <f t="shared" si="54"/>
        <v>0</v>
      </c>
      <c r="Z243" s="143">
        <f t="shared" si="55"/>
        <v>0</v>
      </c>
      <c r="AA243" s="143">
        <f t="shared" si="56"/>
        <v>0</v>
      </c>
      <c r="AB243" s="143">
        <f t="shared" si="57"/>
        <v>0</v>
      </c>
      <c r="AC243" s="143">
        <f t="shared" si="58"/>
        <v>0</v>
      </c>
      <c r="AD243" s="143">
        <f t="shared" si="59"/>
        <v>0</v>
      </c>
      <c r="AE243" s="142"/>
    </row>
    <row r="244" spans="1:31" x14ac:dyDescent="0.3">
      <c r="A244" s="147" t="s">
        <v>3432</v>
      </c>
      <c r="B244" s="147">
        <v>0.92781028242814967</v>
      </c>
      <c r="C244" s="146">
        <f t="shared" si="45"/>
        <v>1.8019208421329576E-3</v>
      </c>
      <c r="D244" s="145">
        <f t="shared" si="46"/>
        <v>1801920.8421329577</v>
      </c>
      <c r="E244" s="144">
        <v>3.11</v>
      </c>
      <c r="F244" s="144">
        <v>1.2</v>
      </c>
      <c r="G244" s="144">
        <v>0</v>
      </c>
      <c r="H244" s="144">
        <v>0</v>
      </c>
      <c r="I244" s="144">
        <v>0</v>
      </c>
      <c r="J244" s="144">
        <v>0</v>
      </c>
      <c r="K244" s="144">
        <v>0</v>
      </c>
      <c r="L244" s="144">
        <v>0</v>
      </c>
      <c r="M244" s="144">
        <v>0</v>
      </c>
      <c r="N244" s="144">
        <v>0</v>
      </c>
      <c r="O244" s="144">
        <v>0</v>
      </c>
      <c r="P244" s="144">
        <v>0</v>
      </c>
      <c r="Q244" s="144">
        <v>3.11</v>
      </c>
      <c r="R244" s="143">
        <f t="shared" si="47"/>
        <v>56039.738190334981</v>
      </c>
      <c r="S244" s="143">
        <f t="shared" si="48"/>
        <v>21623.050105595492</v>
      </c>
      <c r="T244" s="143">
        <f t="shared" si="49"/>
        <v>0</v>
      </c>
      <c r="U244" s="143">
        <f t="shared" si="50"/>
        <v>0</v>
      </c>
      <c r="V244" s="143">
        <f t="shared" si="51"/>
        <v>0</v>
      </c>
      <c r="W244" s="143">
        <f t="shared" si="52"/>
        <v>0</v>
      </c>
      <c r="X244" s="143">
        <f t="shared" si="53"/>
        <v>0</v>
      </c>
      <c r="Y244" s="143">
        <f t="shared" si="54"/>
        <v>0</v>
      </c>
      <c r="Z244" s="143">
        <f t="shared" si="55"/>
        <v>0</v>
      </c>
      <c r="AA244" s="143">
        <f t="shared" si="56"/>
        <v>0</v>
      </c>
      <c r="AB244" s="143">
        <f t="shared" si="57"/>
        <v>0</v>
      </c>
      <c r="AC244" s="143">
        <f t="shared" si="58"/>
        <v>0</v>
      </c>
      <c r="AD244" s="143">
        <f t="shared" si="59"/>
        <v>56039.738190334981</v>
      </c>
      <c r="AE244" s="142"/>
    </row>
    <row r="245" spans="1:31" x14ac:dyDescent="0.3">
      <c r="A245" s="147" t="s">
        <v>3431</v>
      </c>
      <c r="B245" s="147">
        <v>0.20070237155426585</v>
      </c>
      <c r="C245" s="146">
        <f t="shared" si="45"/>
        <v>3.8978850872689147E-4</v>
      </c>
      <c r="D245" s="145">
        <f t="shared" si="46"/>
        <v>389788.50872689148</v>
      </c>
      <c r="E245" s="144">
        <v>0</v>
      </c>
      <c r="F245" s="144">
        <v>0</v>
      </c>
      <c r="G245" s="144">
        <v>0</v>
      </c>
      <c r="H245" s="144">
        <v>0</v>
      </c>
      <c r="I245" s="144">
        <v>0</v>
      </c>
      <c r="J245" s="144">
        <v>0</v>
      </c>
      <c r="K245" s="144">
        <v>0</v>
      </c>
      <c r="L245" s="144">
        <v>0</v>
      </c>
      <c r="M245" s="144">
        <v>0</v>
      </c>
      <c r="N245" s="144">
        <v>0</v>
      </c>
      <c r="O245" s="144">
        <v>29.2754629766</v>
      </c>
      <c r="P245" s="144">
        <v>0</v>
      </c>
      <c r="Q245" s="144">
        <v>29.2754629766</v>
      </c>
      <c r="R245" s="143">
        <f t="shared" si="47"/>
        <v>0</v>
      </c>
      <c r="S245" s="143">
        <f t="shared" si="48"/>
        <v>0</v>
      </c>
      <c r="T245" s="143">
        <f t="shared" si="49"/>
        <v>0</v>
      </c>
      <c r="U245" s="143">
        <f t="shared" si="50"/>
        <v>0</v>
      </c>
      <c r="V245" s="143">
        <f t="shared" si="51"/>
        <v>0</v>
      </c>
      <c r="W245" s="143">
        <f t="shared" si="52"/>
        <v>0</v>
      </c>
      <c r="X245" s="143">
        <f t="shared" si="53"/>
        <v>0</v>
      </c>
      <c r="Y245" s="143">
        <f t="shared" si="54"/>
        <v>0</v>
      </c>
      <c r="Z245" s="143">
        <f t="shared" si="55"/>
        <v>0</v>
      </c>
      <c r="AA245" s="143">
        <f t="shared" si="56"/>
        <v>0</v>
      </c>
      <c r="AB245" s="143">
        <f t="shared" si="57"/>
        <v>114112.39055938239</v>
      </c>
      <c r="AC245" s="143">
        <f t="shared" si="58"/>
        <v>0</v>
      </c>
      <c r="AD245" s="143">
        <f t="shared" si="59"/>
        <v>114112.39055938239</v>
      </c>
      <c r="AE245" s="142"/>
    </row>
    <row r="246" spans="1:31" x14ac:dyDescent="0.3">
      <c r="A246" s="147" t="s">
        <v>3430</v>
      </c>
      <c r="B246" s="147">
        <v>0.170928360083895</v>
      </c>
      <c r="C246" s="146">
        <f t="shared" si="45"/>
        <v>3.3196374342901204E-4</v>
      </c>
      <c r="D246" s="145">
        <f t="shared" si="46"/>
        <v>331963.74342901201</v>
      </c>
      <c r="E246" s="144">
        <v>0</v>
      </c>
      <c r="F246" s="144">
        <v>0</v>
      </c>
      <c r="G246" s="144">
        <v>0</v>
      </c>
      <c r="H246" s="144">
        <v>0</v>
      </c>
      <c r="I246" s="144">
        <v>0</v>
      </c>
      <c r="J246" s="144">
        <v>0</v>
      </c>
      <c r="K246" s="144">
        <v>0</v>
      </c>
      <c r="L246" s="144">
        <v>0</v>
      </c>
      <c r="M246" s="144">
        <v>0</v>
      </c>
      <c r="N246" s="144">
        <v>0</v>
      </c>
      <c r="O246" s="144">
        <v>0</v>
      </c>
      <c r="P246" s="144">
        <v>0</v>
      </c>
      <c r="Q246" s="144">
        <v>0</v>
      </c>
      <c r="R246" s="143">
        <f t="shared" si="47"/>
        <v>0</v>
      </c>
      <c r="S246" s="143">
        <f t="shared" si="48"/>
        <v>0</v>
      </c>
      <c r="T246" s="143">
        <f t="shared" si="49"/>
        <v>0</v>
      </c>
      <c r="U246" s="143">
        <f t="shared" si="50"/>
        <v>0</v>
      </c>
      <c r="V246" s="143">
        <f t="shared" si="51"/>
        <v>0</v>
      </c>
      <c r="W246" s="143">
        <f t="shared" si="52"/>
        <v>0</v>
      </c>
      <c r="X246" s="143">
        <f t="shared" si="53"/>
        <v>0</v>
      </c>
      <c r="Y246" s="143">
        <f t="shared" si="54"/>
        <v>0</v>
      </c>
      <c r="Z246" s="143">
        <f t="shared" si="55"/>
        <v>0</v>
      </c>
      <c r="AA246" s="143">
        <f t="shared" si="56"/>
        <v>0</v>
      </c>
      <c r="AB246" s="143">
        <f t="shared" si="57"/>
        <v>0</v>
      </c>
      <c r="AC246" s="143">
        <f t="shared" si="58"/>
        <v>0</v>
      </c>
      <c r="AD246" s="143">
        <f t="shared" si="59"/>
        <v>0</v>
      </c>
      <c r="AE246" s="142"/>
    </row>
    <row r="247" spans="1:31" x14ac:dyDescent="0.3">
      <c r="A247" s="147" t="s">
        <v>3429</v>
      </c>
      <c r="B247" s="147">
        <v>0.99162057517511726</v>
      </c>
      <c r="C247" s="146">
        <f t="shared" si="45"/>
        <v>1.9258482210605247E-3</v>
      </c>
      <c r="D247" s="145">
        <f t="shared" si="46"/>
        <v>1925848.2210605247</v>
      </c>
      <c r="E247" s="144">
        <v>0</v>
      </c>
      <c r="F247" s="144">
        <v>0</v>
      </c>
      <c r="G247" s="144">
        <v>0</v>
      </c>
      <c r="H247" s="144">
        <v>0</v>
      </c>
      <c r="I247" s="144">
        <v>0</v>
      </c>
      <c r="J247" s="144">
        <v>0</v>
      </c>
      <c r="K247" s="144">
        <v>0</v>
      </c>
      <c r="L247" s="144">
        <v>0</v>
      </c>
      <c r="M247" s="144">
        <v>0</v>
      </c>
      <c r="N247" s="144">
        <v>0</v>
      </c>
      <c r="O247" s="144">
        <v>0</v>
      </c>
      <c r="P247" s="144">
        <v>0</v>
      </c>
      <c r="Q247" s="144">
        <v>0</v>
      </c>
      <c r="R247" s="143">
        <f t="shared" si="47"/>
        <v>0</v>
      </c>
      <c r="S247" s="143">
        <f t="shared" si="48"/>
        <v>0</v>
      </c>
      <c r="T247" s="143">
        <f t="shared" si="49"/>
        <v>0</v>
      </c>
      <c r="U247" s="143">
        <f t="shared" si="50"/>
        <v>0</v>
      </c>
      <c r="V247" s="143">
        <f t="shared" si="51"/>
        <v>0</v>
      </c>
      <c r="W247" s="143">
        <f t="shared" si="52"/>
        <v>0</v>
      </c>
      <c r="X247" s="143">
        <f t="shared" si="53"/>
        <v>0</v>
      </c>
      <c r="Y247" s="143">
        <f t="shared" si="54"/>
        <v>0</v>
      </c>
      <c r="Z247" s="143">
        <f t="shared" si="55"/>
        <v>0</v>
      </c>
      <c r="AA247" s="143">
        <f t="shared" si="56"/>
        <v>0</v>
      </c>
      <c r="AB247" s="143">
        <f t="shared" si="57"/>
        <v>0</v>
      </c>
      <c r="AC247" s="143">
        <f t="shared" si="58"/>
        <v>0</v>
      </c>
      <c r="AD247" s="143">
        <f t="shared" si="59"/>
        <v>0</v>
      </c>
      <c r="AE247" s="142"/>
    </row>
    <row r="248" spans="1:31" x14ac:dyDescent="0.3">
      <c r="A248" s="147" t="s">
        <v>3428</v>
      </c>
      <c r="B248" s="147">
        <v>0.17720477882782271</v>
      </c>
      <c r="C248" s="146">
        <f t="shared" si="45"/>
        <v>3.4415331489942E-4</v>
      </c>
      <c r="D248" s="145">
        <f t="shared" si="46"/>
        <v>344153.31489942002</v>
      </c>
      <c r="E248" s="144">
        <v>0</v>
      </c>
      <c r="F248" s="144">
        <v>0</v>
      </c>
      <c r="G248" s="144">
        <v>0</v>
      </c>
      <c r="H248" s="144">
        <v>0</v>
      </c>
      <c r="I248" s="144">
        <v>0</v>
      </c>
      <c r="J248" s="144">
        <v>0</v>
      </c>
      <c r="K248" s="144">
        <v>0</v>
      </c>
      <c r="L248" s="144">
        <v>0</v>
      </c>
      <c r="M248" s="144">
        <v>0</v>
      </c>
      <c r="N248" s="144">
        <v>0</v>
      </c>
      <c r="O248" s="144">
        <v>0</v>
      </c>
      <c r="P248" s="144">
        <v>0</v>
      </c>
      <c r="Q248" s="144">
        <v>0</v>
      </c>
      <c r="R248" s="143">
        <f t="shared" si="47"/>
        <v>0</v>
      </c>
      <c r="S248" s="143">
        <f t="shared" si="48"/>
        <v>0</v>
      </c>
      <c r="T248" s="143">
        <f t="shared" si="49"/>
        <v>0</v>
      </c>
      <c r="U248" s="143">
        <f t="shared" si="50"/>
        <v>0</v>
      </c>
      <c r="V248" s="143">
        <f t="shared" si="51"/>
        <v>0</v>
      </c>
      <c r="W248" s="143">
        <f t="shared" si="52"/>
        <v>0</v>
      </c>
      <c r="X248" s="143">
        <f t="shared" si="53"/>
        <v>0</v>
      </c>
      <c r="Y248" s="143">
        <f t="shared" si="54"/>
        <v>0</v>
      </c>
      <c r="Z248" s="143">
        <f t="shared" si="55"/>
        <v>0</v>
      </c>
      <c r="AA248" s="143">
        <f t="shared" si="56"/>
        <v>0</v>
      </c>
      <c r="AB248" s="143">
        <f t="shared" si="57"/>
        <v>0</v>
      </c>
      <c r="AC248" s="143">
        <f t="shared" si="58"/>
        <v>0</v>
      </c>
      <c r="AD248" s="143">
        <f t="shared" si="59"/>
        <v>0</v>
      </c>
      <c r="AE248" s="142"/>
    </row>
    <row r="249" spans="1:31" x14ac:dyDescent="0.3">
      <c r="A249" s="147" t="s">
        <v>3427</v>
      </c>
      <c r="B249" s="147">
        <v>0.45903052762598129</v>
      </c>
      <c r="C249" s="146">
        <f t="shared" si="45"/>
        <v>8.9149332635101309E-4</v>
      </c>
      <c r="D249" s="145">
        <f t="shared" si="46"/>
        <v>891493.32635101303</v>
      </c>
      <c r="E249" s="144">
        <v>0</v>
      </c>
      <c r="F249" s="144">
        <v>0</v>
      </c>
      <c r="G249" s="144">
        <v>0</v>
      </c>
      <c r="H249" s="144">
        <v>0</v>
      </c>
      <c r="I249" s="144">
        <v>0</v>
      </c>
      <c r="J249" s="144">
        <v>0</v>
      </c>
      <c r="K249" s="144">
        <v>0</v>
      </c>
      <c r="L249" s="144">
        <v>0</v>
      </c>
      <c r="M249" s="144">
        <v>0</v>
      </c>
      <c r="N249" s="144">
        <v>0</v>
      </c>
      <c r="O249" s="144">
        <v>0</v>
      </c>
      <c r="P249" s="144">
        <v>0</v>
      </c>
      <c r="Q249" s="144">
        <v>0</v>
      </c>
      <c r="R249" s="143">
        <f t="shared" si="47"/>
        <v>0</v>
      </c>
      <c r="S249" s="143">
        <f t="shared" si="48"/>
        <v>0</v>
      </c>
      <c r="T249" s="143">
        <f t="shared" si="49"/>
        <v>0</v>
      </c>
      <c r="U249" s="143">
        <f t="shared" si="50"/>
        <v>0</v>
      </c>
      <c r="V249" s="143">
        <f t="shared" si="51"/>
        <v>0</v>
      </c>
      <c r="W249" s="143">
        <f t="shared" si="52"/>
        <v>0</v>
      </c>
      <c r="X249" s="143">
        <f t="shared" si="53"/>
        <v>0</v>
      </c>
      <c r="Y249" s="143">
        <f t="shared" si="54"/>
        <v>0</v>
      </c>
      <c r="Z249" s="143">
        <f t="shared" si="55"/>
        <v>0</v>
      </c>
      <c r="AA249" s="143">
        <f t="shared" si="56"/>
        <v>0</v>
      </c>
      <c r="AB249" s="143">
        <f t="shared" si="57"/>
        <v>0</v>
      </c>
      <c r="AC249" s="143">
        <f t="shared" si="58"/>
        <v>0</v>
      </c>
      <c r="AD249" s="143">
        <f t="shared" si="59"/>
        <v>0</v>
      </c>
      <c r="AE249" s="142"/>
    </row>
    <row r="250" spans="1:31" x14ac:dyDescent="0.3">
      <c r="A250" s="147" t="s">
        <v>3426</v>
      </c>
      <c r="B250" s="147">
        <v>0.81368374317690773</v>
      </c>
      <c r="C250" s="146">
        <f t="shared" si="45"/>
        <v>1.5802731695299722E-3</v>
      </c>
      <c r="D250" s="145">
        <f t="shared" si="46"/>
        <v>1580273.1695299721</v>
      </c>
      <c r="E250" s="144">
        <v>0</v>
      </c>
      <c r="F250" s="144">
        <v>0</v>
      </c>
      <c r="G250" s="144">
        <v>0</v>
      </c>
      <c r="H250" s="144">
        <v>0</v>
      </c>
      <c r="I250" s="144">
        <v>0</v>
      </c>
      <c r="J250" s="144">
        <v>0</v>
      </c>
      <c r="K250" s="144">
        <v>0</v>
      </c>
      <c r="L250" s="144">
        <v>0</v>
      </c>
      <c r="M250" s="144">
        <v>0</v>
      </c>
      <c r="N250" s="144">
        <v>0</v>
      </c>
      <c r="O250" s="144">
        <v>0</v>
      </c>
      <c r="P250" s="144">
        <v>0</v>
      </c>
      <c r="Q250" s="144">
        <v>0</v>
      </c>
      <c r="R250" s="143">
        <f t="shared" si="47"/>
        <v>0</v>
      </c>
      <c r="S250" s="143">
        <f t="shared" si="48"/>
        <v>0</v>
      </c>
      <c r="T250" s="143">
        <f t="shared" si="49"/>
        <v>0</v>
      </c>
      <c r="U250" s="143">
        <f t="shared" si="50"/>
        <v>0</v>
      </c>
      <c r="V250" s="143">
        <f t="shared" si="51"/>
        <v>0</v>
      </c>
      <c r="W250" s="143">
        <f t="shared" si="52"/>
        <v>0</v>
      </c>
      <c r="X250" s="143">
        <f t="shared" si="53"/>
        <v>0</v>
      </c>
      <c r="Y250" s="143">
        <f t="shared" si="54"/>
        <v>0</v>
      </c>
      <c r="Z250" s="143">
        <f t="shared" si="55"/>
        <v>0</v>
      </c>
      <c r="AA250" s="143">
        <f t="shared" si="56"/>
        <v>0</v>
      </c>
      <c r="AB250" s="143">
        <f t="shared" si="57"/>
        <v>0</v>
      </c>
      <c r="AC250" s="143">
        <f t="shared" si="58"/>
        <v>0</v>
      </c>
      <c r="AD250" s="143">
        <f t="shared" si="59"/>
        <v>0</v>
      </c>
      <c r="AE250" s="142"/>
    </row>
    <row r="251" spans="1:31" x14ac:dyDescent="0.3">
      <c r="A251" s="147" t="s">
        <v>3425</v>
      </c>
      <c r="B251" s="147">
        <v>0.84863249968011256</v>
      </c>
      <c r="C251" s="146">
        <f t="shared" si="45"/>
        <v>1.6481479214511779E-3</v>
      </c>
      <c r="D251" s="145">
        <f t="shared" si="46"/>
        <v>1648147.9214511779</v>
      </c>
      <c r="E251" s="144">
        <v>0</v>
      </c>
      <c r="F251" s="144">
        <v>0</v>
      </c>
      <c r="G251" s="144">
        <v>0</v>
      </c>
      <c r="H251" s="144">
        <v>0</v>
      </c>
      <c r="I251" s="144">
        <v>0</v>
      </c>
      <c r="J251" s="144">
        <v>0</v>
      </c>
      <c r="K251" s="144">
        <v>0</v>
      </c>
      <c r="L251" s="144">
        <v>0</v>
      </c>
      <c r="M251" s="144">
        <v>0</v>
      </c>
      <c r="N251" s="144">
        <v>0</v>
      </c>
      <c r="O251" s="144">
        <v>0</v>
      </c>
      <c r="P251" s="144">
        <v>0</v>
      </c>
      <c r="Q251" s="144">
        <v>0</v>
      </c>
      <c r="R251" s="143">
        <f t="shared" si="47"/>
        <v>0</v>
      </c>
      <c r="S251" s="143">
        <f t="shared" si="48"/>
        <v>0</v>
      </c>
      <c r="T251" s="143">
        <f t="shared" si="49"/>
        <v>0</v>
      </c>
      <c r="U251" s="143">
        <f t="shared" si="50"/>
        <v>0</v>
      </c>
      <c r="V251" s="143">
        <f t="shared" si="51"/>
        <v>0</v>
      </c>
      <c r="W251" s="143">
        <f t="shared" si="52"/>
        <v>0</v>
      </c>
      <c r="X251" s="143">
        <f t="shared" si="53"/>
        <v>0</v>
      </c>
      <c r="Y251" s="143">
        <f t="shared" si="54"/>
        <v>0</v>
      </c>
      <c r="Z251" s="143">
        <f t="shared" si="55"/>
        <v>0</v>
      </c>
      <c r="AA251" s="143">
        <f t="shared" si="56"/>
        <v>0</v>
      </c>
      <c r="AB251" s="143">
        <f t="shared" si="57"/>
        <v>0</v>
      </c>
      <c r="AC251" s="143">
        <f t="shared" si="58"/>
        <v>0</v>
      </c>
      <c r="AD251" s="143">
        <f t="shared" si="59"/>
        <v>0</v>
      </c>
      <c r="AE251" s="142"/>
    </row>
    <row r="252" spans="1:31" x14ac:dyDescent="0.3">
      <c r="A252" s="147" t="s">
        <v>3424</v>
      </c>
      <c r="B252" s="147">
        <v>0.67556149957624234</v>
      </c>
      <c r="C252" s="146">
        <f t="shared" si="45"/>
        <v>1.312022909514689E-3</v>
      </c>
      <c r="D252" s="145">
        <f t="shared" si="46"/>
        <v>1312022.9095146889</v>
      </c>
      <c r="E252" s="144">
        <v>0</v>
      </c>
      <c r="F252" s="144">
        <v>0</v>
      </c>
      <c r="G252" s="144">
        <v>0</v>
      </c>
      <c r="H252" s="144">
        <v>0</v>
      </c>
      <c r="I252" s="144">
        <v>0</v>
      </c>
      <c r="J252" s="144">
        <v>0</v>
      </c>
      <c r="K252" s="144">
        <v>0</v>
      </c>
      <c r="L252" s="144">
        <v>0</v>
      </c>
      <c r="M252" s="144">
        <v>0</v>
      </c>
      <c r="N252" s="144">
        <v>0</v>
      </c>
      <c r="O252" s="144">
        <v>0</v>
      </c>
      <c r="P252" s="144">
        <v>0</v>
      </c>
      <c r="Q252" s="144">
        <v>0</v>
      </c>
      <c r="R252" s="143">
        <f t="shared" si="47"/>
        <v>0</v>
      </c>
      <c r="S252" s="143">
        <f t="shared" si="48"/>
        <v>0</v>
      </c>
      <c r="T252" s="143">
        <f t="shared" si="49"/>
        <v>0</v>
      </c>
      <c r="U252" s="143">
        <f t="shared" si="50"/>
        <v>0</v>
      </c>
      <c r="V252" s="143">
        <f t="shared" si="51"/>
        <v>0</v>
      </c>
      <c r="W252" s="143">
        <f t="shared" si="52"/>
        <v>0</v>
      </c>
      <c r="X252" s="143">
        <f t="shared" si="53"/>
        <v>0</v>
      </c>
      <c r="Y252" s="143">
        <f t="shared" si="54"/>
        <v>0</v>
      </c>
      <c r="Z252" s="143">
        <f t="shared" si="55"/>
        <v>0</v>
      </c>
      <c r="AA252" s="143">
        <f t="shared" si="56"/>
        <v>0</v>
      </c>
      <c r="AB252" s="143">
        <f t="shared" si="57"/>
        <v>0</v>
      </c>
      <c r="AC252" s="143">
        <f t="shared" si="58"/>
        <v>0</v>
      </c>
      <c r="AD252" s="143">
        <f t="shared" si="59"/>
        <v>0</v>
      </c>
      <c r="AE252" s="142"/>
    </row>
    <row r="253" spans="1:31" x14ac:dyDescent="0.3">
      <c r="A253" s="147" t="s">
        <v>3423</v>
      </c>
      <c r="B253" s="147">
        <v>0.25367134360300803</v>
      </c>
      <c r="C253" s="146">
        <f t="shared" si="45"/>
        <v>4.9266071927320861E-4</v>
      </c>
      <c r="D253" s="145">
        <f t="shared" si="46"/>
        <v>492660.71927320858</v>
      </c>
      <c r="E253" s="144">
        <v>0</v>
      </c>
      <c r="F253" s="144">
        <v>0</v>
      </c>
      <c r="G253" s="144">
        <v>0.92</v>
      </c>
      <c r="H253" s="144">
        <v>0</v>
      </c>
      <c r="I253" s="144">
        <v>0.73</v>
      </c>
      <c r="J253" s="144">
        <v>0</v>
      </c>
      <c r="K253" s="144">
        <v>0</v>
      </c>
      <c r="L253" s="144">
        <v>0.73</v>
      </c>
      <c r="M253" s="144">
        <v>0</v>
      </c>
      <c r="N253" s="144">
        <v>0</v>
      </c>
      <c r="O253" s="144">
        <v>0</v>
      </c>
      <c r="P253" s="144">
        <v>0.92</v>
      </c>
      <c r="Q253" s="144">
        <v>0.92</v>
      </c>
      <c r="R253" s="143">
        <f t="shared" si="47"/>
        <v>0</v>
      </c>
      <c r="S253" s="143">
        <f t="shared" si="48"/>
        <v>0</v>
      </c>
      <c r="T253" s="143">
        <f t="shared" si="49"/>
        <v>4532.478617313519</v>
      </c>
      <c r="U253" s="143">
        <f t="shared" si="50"/>
        <v>0</v>
      </c>
      <c r="V253" s="143">
        <f t="shared" si="51"/>
        <v>3596.4232506944227</v>
      </c>
      <c r="W253" s="143">
        <f t="shared" si="52"/>
        <v>0</v>
      </c>
      <c r="X253" s="143">
        <f t="shared" si="53"/>
        <v>0</v>
      </c>
      <c r="Y253" s="143">
        <f t="shared" si="54"/>
        <v>3596.4232506944227</v>
      </c>
      <c r="Z253" s="143">
        <f t="shared" si="55"/>
        <v>0</v>
      </c>
      <c r="AA253" s="143">
        <f t="shared" si="56"/>
        <v>0</v>
      </c>
      <c r="AB253" s="143">
        <f t="shared" si="57"/>
        <v>0</v>
      </c>
      <c r="AC253" s="143">
        <f t="shared" si="58"/>
        <v>4532.478617313519</v>
      </c>
      <c r="AD253" s="143">
        <f t="shared" si="59"/>
        <v>4532.478617313519</v>
      </c>
      <c r="AE253" s="142"/>
    </row>
    <row r="254" spans="1:31" x14ac:dyDescent="0.3">
      <c r="A254" s="147" t="s">
        <v>3422</v>
      </c>
      <c r="B254" s="147">
        <v>0.28058215431700539</v>
      </c>
      <c r="C254" s="146">
        <f t="shared" si="45"/>
        <v>5.4492479914236222E-4</v>
      </c>
      <c r="D254" s="145">
        <f t="shared" si="46"/>
        <v>544924.7991423622</v>
      </c>
      <c r="E254" s="144">
        <v>0</v>
      </c>
      <c r="F254" s="144">
        <v>0</v>
      </c>
      <c r="G254" s="144">
        <v>0</v>
      </c>
      <c r="H254" s="144">
        <v>0</v>
      </c>
      <c r="I254" s="144">
        <v>0</v>
      </c>
      <c r="J254" s="144">
        <v>0</v>
      </c>
      <c r="K254" s="144">
        <v>0</v>
      </c>
      <c r="L254" s="144">
        <v>0</v>
      </c>
      <c r="M254" s="144">
        <v>0</v>
      </c>
      <c r="N254" s="144">
        <v>0</v>
      </c>
      <c r="O254" s="144">
        <v>0</v>
      </c>
      <c r="P254" s="144">
        <v>0</v>
      </c>
      <c r="Q254" s="144">
        <v>0</v>
      </c>
      <c r="R254" s="143">
        <f t="shared" si="47"/>
        <v>0</v>
      </c>
      <c r="S254" s="143">
        <f t="shared" si="48"/>
        <v>0</v>
      </c>
      <c r="T254" s="143">
        <f t="shared" si="49"/>
        <v>0</v>
      </c>
      <c r="U254" s="143">
        <f t="shared" si="50"/>
        <v>0</v>
      </c>
      <c r="V254" s="143">
        <f t="shared" si="51"/>
        <v>0</v>
      </c>
      <c r="W254" s="143">
        <f t="shared" si="52"/>
        <v>0</v>
      </c>
      <c r="X254" s="143">
        <f t="shared" si="53"/>
        <v>0</v>
      </c>
      <c r="Y254" s="143">
        <f t="shared" si="54"/>
        <v>0</v>
      </c>
      <c r="Z254" s="143">
        <f t="shared" si="55"/>
        <v>0</v>
      </c>
      <c r="AA254" s="143">
        <f t="shared" si="56"/>
        <v>0</v>
      </c>
      <c r="AB254" s="143">
        <f t="shared" si="57"/>
        <v>0</v>
      </c>
      <c r="AC254" s="143">
        <f t="shared" si="58"/>
        <v>0</v>
      </c>
      <c r="AD254" s="143">
        <f t="shared" si="59"/>
        <v>0</v>
      </c>
      <c r="AE254" s="142"/>
    </row>
    <row r="255" spans="1:31" x14ac:dyDescent="0.3">
      <c r="A255" s="147" t="s">
        <v>3421</v>
      </c>
      <c r="B255" s="147">
        <v>0.3534652391441534</v>
      </c>
      <c r="C255" s="146">
        <f t="shared" si="45"/>
        <v>6.8647264796042331E-4</v>
      </c>
      <c r="D255" s="145">
        <f t="shared" si="46"/>
        <v>686472.64796042326</v>
      </c>
      <c r="E255" s="144">
        <v>0</v>
      </c>
      <c r="F255" s="144">
        <v>0</v>
      </c>
      <c r="G255" s="144">
        <v>0</v>
      </c>
      <c r="H255" s="144">
        <v>0</v>
      </c>
      <c r="I255" s="144">
        <v>0</v>
      </c>
      <c r="J255" s="144">
        <v>0</v>
      </c>
      <c r="K255" s="144">
        <v>0</v>
      </c>
      <c r="L255" s="144">
        <v>0</v>
      </c>
      <c r="M255" s="144">
        <v>0</v>
      </c>
      <c r="N255" s="144">
        <v>0</v>
      </c>
      <c r="O255" s="144">
        <v>0</v>
      </c>
      <c r="P255" s="144">
        <v>0</v>
      </c>
      <c r="Q255" s="144">
        <v>0</v>
      </c>
      <c r="R255" s="143">
        <f t="shared" si="47"/>
        <v>0</v>
      </c>
      <c r="S255" s="143">
        <f t="shared" si="48"/>
        <v>0</v>
      </c>
      <c r="T255" s="143">
        <f t="shared" si="49"/>
        <v>0</v>
      </c>
      <c r="U255" s="143">
        <f t="shared" si="50"/>
        <v>0</v>
      </c>
      <c r="V255" s="143">
        <f t="shared" si="51"/>
        <v>0</v>
      </c>
      <c r="W255" s="143">
        <f t="shared" si="52"/>
        <v>0</v>
      </c>
      <c r="X255" s="143">
        <f t="shared" si="53"/>
        <v>0</v>
      </c>
      <c r="Y255" s="143">
        <f t="shared" si="54"/>
        <v>0</v>
      </c>
      <c r="Z255" s="143">
        <f t="shared" si="55"/>
        <v>0</v>
      </c>
      <c r="AA255" s="143">
        <f t="shared" si="56"/>
        <v>0</v>
      </c>
      <c r="AB255" s="143">
        <f t="shared" si="57"/>
        <v>0</v>
      </c>
      <c r="AC255" s="143">
        <f t="shared" si="58"/>
        <v>0</v>
      </c>
      <c r="AD255" s="143">
        <f t="shared" si="59"/>
        <v>0</v>
      </c>
      <c r="AE255" s="142"/>
    </row>
    <row r="256" spans="1:31" x14ac:dyDescent="0.3">
      <c r="A256" s="147" t="s">
        <v>3420</v>
      </c>
      <c r="B256" s="147">
        <v>0.9078410058706291</v>
      </c>
      <c r="C256" s="146">
        <f t="shared" si="45"/>
        <v>1.7631380690673875E-3</v>
      </c>
      <c r="D256" s="145">
        <f t="shared" si="46"/>
        <v>1763138.0690673874</v>
      </c>
      <c r="E256" s="144">
        <v>0</v>
      </c>
      <c r="F256" s="144">
        <v>0</v>
      </c>
      <c r="G256" s="144">
        <v>0</v>
      </c>
      <c r="H256" s="144">
        <v>0</v>
      </c>
      <c r="I256" s="144">
        <v>0</v>
      </c>
      <c r="J256" s="144">
        <v>0</v>
      </c>
      <c r="K256" s="144">
        <v>0</v>
      </c>
      <c r="L256" s="144">
        <v>0</v>
      </c>
      <c r="M256" s="144">
        <v>0</v>
      </c>
      <c r="N256" s="144">
        <v>0</v>
      </c>
      <c r="O256" s="144">
        <v>0</v>
      </c>
      <c r="P256" s="144">
        <v>0</v>
      </c>
      <c r="Q256" s="144">
        <v>0</v>
      </c>
      <c r="R256" s="143">
        <f t="shared" si="47"/>
        <v>0</v>
      </c>
      <c r="S256" s="143">
        <f t="shared" si="48"/>
        <v>0</v>
      </c>
      <c r="T256" s="143">
        <f t="shared" si="49"/>
        <v>0</v>
      </c>
      <c r="U256" s="143">
        <f t="shared" si="50"/>
        <v>0</v>
      </c>
      <c r="V256" s="143">
        <f t="shared" si="51"/>
        <v>0</v>
      </c>
      <c r="W256" s="143">
        <f t="shared" si="52"/>
        <v>0</v>
      </c>
      <c r="X256" s="143">
        <f t="shared" si="53"/>
        <v>0</v>
      </c>
      <c r="Y256" s="143">
        <f t="shared" si="54"/>
        <v>0</v>
      </c>
      <c r="Z256" s="143">
        <f t="shared" si="55"/>
        <v>0</v>
      </c>
      <c r="AA256" s="143">
        <f t="shared" si="56"/>
        <v>0</v>
      </c>
      <c r="AB256" s="143">
        <f t="shared" si="57"/>
        <v>0</v>
      </c>
      <c r="AC256" s="143">
        <f t="shared" si="58"/>
        <v>0</v>
      </c>
      <c r="AD256" s="143">
        <f t="shared" si="59"/>
        <v>0</v>
      </c>
      <c r="AE256" s="142"/>
    </row>
    <row r="257" spans="1:31" x14ac:dyDescent="0.3">
      <c r="A257" s="147" t="s">
        <v>3419</v>
      </c>
      <c r="B257" s="147">
        <v>0.88685806519994181</v>
      </c>
      <c r="C257" s="146">
        <f t="shared" si="45"/>
        <v>1.7223866365387458E-3</v>
      </c>
      <c r="D257" s="145">
        <f t="shared" si="46"/>
        <v>1722386.6365387458</v>
      </c>
      <c r="E257" s="144">
        <v>0</v>
      </c>
      <c r="F257" s="144">
        <v>0</v>
      </c>
      <c r="G257" s="144">
        <v>0</v>
      </c>
      <c r="H257" s="144">
        <v>0</v>
      </c>
      <c r="I257" s="144">
        <v>0</v>
      </c>
      <c r="J257" s="144">
        <v>0</v>
      </c>
      <c r="K257" s="144">
        <v>0</v>
      </c>
      <c r="L257" s="144">
        <v>0</v>
      </c>
      <c r="M257" s="144">
        <v>0</v>
      </c>
      <c r="N257" s="144">
        <v>0</v>
      </c>
      <c r="O257" s="144">
        <v>0</v>
      </c>
      <c r="P257" s="144">
        <v>0</v>
      </c>
      <c r="Q257" s="144">
        <v>0</v>
      </c>
      <c r="R257" s="143">
        <f t="shared" si="47"/>
        <v>0</v>
      </c>
      <c r="S257" s="143">
        <f t="shared" si="48"/>
        <v>0</v>
      </c>
      <c r="T257" s="143">
        <f t="shared" si="49"/>
        <v>0</v>
      </c>
      <c r="U257" s="143">
        <f t="shared" si="50"/>
        <v>0</v>
      </c>
      <c r="V257" s="143">
        <f t="shared" si="51"/>
        <v>0</v>
      </c>
      <c r="W257" s="143">
        <f t="shared" si="52"/>
        <v>0</v>
      </c>
      <c r="X257" s="143">
        <f t="shared" si="53"/>
        <v>0</v>
      </c>
      <c r="Y257" s="143">
        <f t="shared" si="54"/>
        <v>0</v>
      </c>
      <c r="Z257" s="143">
        <f t="shared" si="55"/>
        <v>0</v>
      </c>
      <c r="AA257" s="143">
        <f t="shared" si="56"/>
        <v>0</v>
      </c>
      <c r="AB257" s="143">
        <f t="shared" si="57"/>
        <v>0</v>
      </c>
      <c r="AC257" s="143">
        <f t="shared" si="58"/>
        <v>0</v>
      </c>
      <c r="AD257" s="143">
        <f t="shared" si="59"/>
        <v>0</v>
      </c>
      <c r="AE257" s="142"/>
    </row>
    <row r="258" spans="1:31" x14ac:dyDescent="0.3">
      <c r="A258" s="147" t="s">
        <v>3418</v>
      </c>
      <c r="B258" s="147">
        <v>1.3453127168711054E-3</v>
      </c>
      <c r="C258" s="146">
        <f t="shared" si="45"/>
        <v>2.6127615414784833E-6</v>
      </c>
      <c r="D258" s="145">
        <f t="shared" si="46"/>
        <v>2612.7615414784832</v>
      </c>
      <c r="E258" s="144">
        <v>0</v>
      </c>
      <c r="F258" s="144">
        <v>0</v>
      </c>
      <c r="G258" s="144">
        <v>0</v>
      </c>
      <c r="H258" s="144">
        <v>0</v>
      </c>
      <c r="I258" s="144">
        <v>0</v>
      </c>
      <c r="J258" s="144">
        <v>0</v>
      </c>
      <c r="K258" s="144">
        <v>0</v>
      </c>
      <c r="L258" s="144">
        <v>0</v>
      </c>
      <c r="M258" s="144">
        <v>0</v>
      </c>
      <c r="N258" s="144">
        <v>0</v>
      </c>
      <c r="O258" s="144">
        <v>0</v>
      </c>
      <c r="P258" s="144">
        <v>0</v>
      </c>
      <c r="Q258" s="144">
        <v>0</v>
      </c>
      <c r="R258" s="143">
        <f t="shared" si="47"/>
        <v>0</v>
      </c>
      <c r="S258" s="143">
        <f t="shared" si="48"/>
        <v>0</v>
      </c>
      <c r="T258" s="143">
        <f t="shared" si="49"/>
        <v>0</v>
      </c>
      <c r="U258" s="143">
        <f t="shared" si="50"/>
        <v>0</v>
      </c>
      <c r="V258" s="143">
        <f t="shared" si="51"/>
        <v>0</v>
      </c>
      <c r="W258" s="143">
        <f t="shared" si="52"/>
        <v>0</v>
      </c>
      <c r="X258" s="143">
        <f t="shared" si="53"/>
        <v>0</v>
      </c>
      <c r="Y258" s="143">
        <f t="shared" si="54"/>
        <v>0</v>
      </c>
      <c r="Z258" s="143">
        <f t="shared" si="55"/>
        <v>0</v>
      </c>
      <c r="AA258" s="143">
        <f t="shared" si="56"/>
        <v>0</v>
      </c>
      <c r="AB258" s="143">
        <f t="shared" si="57"/>
        <v>0</v>
      </c>
      <c r="AC258" s="143">
        <f t="shared" si="58"/>
        <v>0</v>
      </c>
      <c r="AD258" s="143">
        <f t="shared" si="59"/>
        <v>0</v>
      </c>
      <c r="AE258" s="142"/>
    </row>
    <row r="259" spans="1:31" x14ac:dyDescent="0.3">
      <c r="A259" s="147" t="s">
        <v>3417</v>
      </c>
      <c r="B259" s="147">
        <v>0.78638381657772938</v>
      </c>
      <c r="C259" s="146">
        <f t="shared" ref="C259:C322" si="60">B259/SUM($B$3:$B$1002)</f>
        <v>1.527253379105771E-3</v>
      </c>
      <c r="D259" s="145">
        <f t="shared" ref="D259:D322" si="61">1000000000*C259</f>
        <v>1527253.379105771</v>
      </c>
      <c r="E259" s="144">
        <v>2.92</v>
      </c>
      <c r="F259" s="144">
        <v>0</v>
      </c>
      <c r="G259" s="144">
        <v>0</v>
      </c>
      <c r="H259" s="144">
        <v>8.9499999999999993</v>
      </c>
      <c r="I259" s="144">
        <v>0.49</v>
      </c>
      <c r="J259" s="144">
        <v>2.92</v>
      </c>
      <c r="K259" s="144">
        <v>0.97</v>
      </c>
      <c r="L259" s="144">
        <v>9.44</v>
      </c>
      <c r="M259" s="144">
        <v>0</v>
      </c>
      <c r="N259" s="144">
        <v>0</v>
      </c>
      <c r="O259" s="144">
        <v>0</v>
      </c>
      <c r="P259" s="144">
        <v>0</v>
      </c>
      <c r="Q259" s="144">
        <v>2.92</v>
      </c>
      <c r="R259" s="143">
        <f t="shared" ref="R259:R322" si="62">$D259*E259/100</f>
        <v>44595.798669888507</v>
      </c>
      <c r="S259" s="143">
        <f t="shared" ref="S259:S322" si="63">$D259*F259/100</f>
        <v>0</v>
      </c>
      <c r="T259" s="143">
        <f t="shared" ref="T259:T322" si="64">$D259*G259/100</f>
        <v>0</v>
      </c>
      <c r="U259" s="143">
        <f t="shared" ref="U259:U322" si="65">$D259*H259/100</f>
        <v>136689.17742996651</v>
      </c>
      <c r="V259" s="143">
        <f t="shared" ref="V259:V322" si="66">$D259*I259/100</f>
        <v>7483.5415576182768</v>
      </c>
      <c r="W259" s="143">
        <f t="shared" ref="W259:W322" si="67">$D259*J259/100</f>
        <v>44595.798669888507</v>
      </c>
      <c r="X259" s="143">
        <f t="shared" ref="X259:X322" si="68">$D259*K259/100</f>
        <v>14814.357777325979</v>
      </c>
      <c r="Y259" s="143">
        <f t="shared" ref="Y259:Y322" si="69">$D259*L259/100</f>
        <v>144172.71898758475</v>
      </c>
      <c r="Z259" s="143">
        <f t="shared" ref="Z259:Z322" si="70">$D259*M259/100</f>
        <v>0</v>
      </c>
      <c r="AA259" s="143">
        <f t="shared" ref="AA259:AA322" si="71">$D259*N259/100</f>
        <v>0</v>
      </c>
      <c r="AB259" s="143">
        <f t="shared" ref="AB259:AB322" si="72">$D259*O259/100</f>
        <v>0</v>
      </c>
      <c r="AC259" s="143">
        <f t="shared" ref="AC259:AC322" si="73">$D259*P259/100</f>
        <v>0</v>
      </c>
      <c r="AD259" s="143">
        <f t="shared" ref="AD259:AD322" si="74">$D259*Q259/100</f>
        <v>44595.798669888507</v>
      </c>
      <c r="AE259" s="142"/>
    </row>
    <row r="260" spans="1:31" x14ac:dyDescent="0.3">
      <c r="A260" s="147" t="s">
        <v>3416</v>
      </c>
      <c r="B260" s="147">
        <v>2.1513617844935551E-2</v>
      </c>
      <c r="C260" s="146">
        <f t="shared" si="60"/>
        <v>4.1782072389863764E-5</v>
      </c>
      <c r="D260" s="145">
        <f t="shared" si="61"/>
        <v>41782.072389863766</v>
      </c>
      <c r="E260" s="144">
        <v>0</v>
      </c>
      <c r="F260" s="144">
        <v>0</v>
      </c>
      <c r="G260" s="144">
        <v>0</v>
      </c>
      <c r="H260" s="144">
        <v>1.1200000000000001</v>
      </c>
      <c r="I260" s="144">
        <v>8.24</v>
      </c>
      <c r="J260" s="144">
        <v>0</v>
      </c>
      <c r="K260" s="144">
        <v>0</v>
      </c>
      <c r="L260" s="144">
        <v>9.36</v>
      </c>
      <c r="M260" s="144">
        <v>0</v>
      </c>
      <c r="N260" s="144">
        <v>0</v>
      </c>
      <c r="O260" s="144">
        <v>0</v>
      </c>
      <c r="P260" s="144">
        <v>0</v>
      </c>
      <c r="Q260" s="144">
        <v>0</v>
      </c>
      <c r="R260" s="143">
        <f t="shared" si="62"/>
        <v>0</v>
      </c>
      <c r="S260" s="143">
        <f t="shared" si="63"/>
        <v>0</v>
      </c>
      <c r="T260" s="143">
        <f t="shared" si="64"/>
        <v>0</v>
      </c>
      <c r="U260" s="143">
        <f t="shared" si="65"/>
        <v>467.9592107664742</v>
      </c>
      <c r="V260" s="143">
        <f t="shared" si="66"/>
        <v>3442.8427649247747</v>
      </c>
      <c r="W260" s="143">
        <f t="shared" si="67"/>
        <v>0</v>
      </c>
      <c r="X260" s="143">
        <f t="shared" si="68"/>
        <v>0</v>
      </c>
      <c r="Y260" s="143">
        <f t="shared" si="69"/>
        <v>3910.8019756912481</v>
      </c>
      <c r="Z260" s="143">
        <f t="shared" si="70"/>
        <v>0</v>
      </c>
      <c r="AA260" s="143">
        <f t="shared" si="71"/>
        <v>0</v>
      </c>
      <c r="AB260" s="143">
        <f t="shared" si="72"/>
        <v>0</v>
      </c>
      <c r="AC260" s="143">
        <f t="shared" si="73"/>
        <v>0</v>
      </c>
      <c r="AD260" s="143">
        <f t="shared" si="74"/>
        <v>0</v>
      </c>
      <c r="AE260" s="142"/>
    </row>
    <row r="261" spans="1:31" x14ac:dyDescent="0.3">
      <c r="A261" s="147" t="s">
        <v>3415</v>
      </c>
      <c r="B261" s="147">
        <v>0.43085323928294506</v>
      </c>
      <c r="C261" s="146">
        <f t="shared" si="60"/>
        <v>8.3676959230569766E-4</v>
      </c>
      <c r="D261" s="145">
        <f t="shared" si="61"/>
        <v>836769.59230569762</v>
      </c>
      <c r="E261" s="144">
        <v>0</v>
      </c>
      <c r="F261" s="144">
        <v>0</v>
      </c>
      <c r="G261" s="144">
        <v>0</v>
      </c>
      <c r="H261" s="144">
        <v>0</v>
      </c>
      <c r="I261" s="144">
        <v>0</v>
      </c>
      <c r="J261" s="144">
        <v>0</v>
      </c>
      <c r="K261" s="144">
        <v>0</v>
      </c>
      <c r="L261" s="144">
        <v>0</v>
      </c>
      <c r="M261" s="144">
        <v>0</v>
      </c>
      <c r="N261" s="144">
        <v>0</v>
      </c>
      <c r="O261" s="144">
        <v>0</v>
      </c>
      <c r="P261" s="144">
        <v>0</v>
      </c>
      <c r="Q261" s="144">
        <v>0</v>
      </c>
      <c r="R261" s="143">
        <f t="shared" si="62"/>
        <v>0</v>
      </c>
      <c r="S261" s="143">
        <f t="shared" si="63"/>
        <v>0</v>
      </c>
      <c r="T261" s="143">
        <f t="shared" si="64"/>
        <v>0</v>
      </c>
      <c r="U261" s="143">
        <f t="shared" si="65"/>
        <v>0</v>
      </c>
      <c r="V261" s="143">
        <f t="shared" si="66"/>
        <v>0</v>
      </c>
      <c r="W261" s="143">
        <f t="shared" si="67"/>
        <v>0</v>
      </c>
      <c r="X261" s="143">
        <f t="shared" si="68"/>
        <v>0</v>
      </c>
      <c r="Y261" s="143">
        <f t="shared" si="69"/>
        <v>0</v>
      </c>
      <c r="Z261" s="143">
        <f t="shared" si="70"/>
        <v>0</v>
      </c>
      <c r="AA261" s="143">
        <f t="shared" si="71"/>
        <v>0</v>
      </c>
      <c r="AB261" s="143">
        <f t="shared" si="72"/>
        <v>0</v>
      </c>
      <c r="AC261" s="143">
        <f t="shared" si="73"/>
        <v>0</v>
      </c>
      <c r="AD261" s="143">
        <f t="shared" si="74"/>
        <v>0</v>
      </c>
      <c r="AE261" s="142"/>
    </row>
    <row r="262" spans="1:31" x14ac:dyDescent="0.3">
      <c r="A262" s="147" t="s">
        <v>3414</v>
      </c>
      <c r="B262" s="147">
        <v>0.48267574020238635</v>
      </c>
      <c r="C262" s="146">
        <f t="shared" si="60"/>
        <v>9.3741521594958854E-4</v>
      </c>
      <c r="D262" s="145">
        <f t="shared" si="61"/>
        <v>937415.21594958857</v>
      </c>
      <c r="E262" s="144">
        <v>0</v>
      </c>
      <c r="F262" s="144">
        <v>0</v>
      </c>
      <c r="G262" s="144">
        <v>0</v>
      </c>
      <c r="H262" s="144">
        <v>0.2</v>
      </c>
      <c r="I262" s="144">
        <v>0</v>
      </c>
      <c r="J262" s="144">
        <v>0</v>
      </c>
      <c r="K262" s="144">
        <v>0</v>
      </c>
      <c r="L262" s="144">
        <v>0.2</v>
      </c>
      <c r="M262" s="144">
        <v>0</v>
      </c>
      <c r="N262" s="144">
        <v>0</v>
      </c>
      <c r="O262" s="144">
        <v>0</v>
      </c>
      <c r="P262" s="144">
        <v>0</v>
      </c>
      <c r="Q262" s="144">
        <v>0</v>
      </c>
      <c r="R262" s="143">
        <f t="shared" si="62"/>
        <v>0</v>
      </c>
      <c r="S262" s="143">
        <f t="shared" si="63"/>
        <v>0</v>
      </c>
      <c r="T262" s="143">
        <f t="shared" si="64"/>
        <v>0</v>
      </c>
      <c r="U262" s="143">
        <f t="shared" si="65"/>
        <v>1874.8304318991773</v>
      </c>
      <c r="V262" s="143">
        <f t="shared" si="66"/>
        <v>0</v>
      </c>
      <c r="W262" s="143">
        <f t="shared" si="67"/>
        <v>0</v>
      </c>
      <c r="X262" s="143">
        <f t="shared" si="68"/>
        <v>0</v>
      </c>
      <c r="Y262" s="143">
        <f t="shared" si="69"/>
        <v>1874.8304318991773</v>
      </c>
      <c r="Z262" s="143">
        <f t="shared" si="70"/>
        <v>0</v>
      </c>
      <c r="AA262" s="143">
        <f t="shared" si="71"/>
        <v>0</v>
      </c>
      <c r="AB262" s="143">
        <f t="shared" si="72"/>
        <v>0</v>
      </c>
      <c r="AC262" s="143">
        <f t="shared" si="73"/>
        <v>0</v>
      </c>
      <c r="AD262" s="143">
        <f t="shared" si="74"/>
        <v>0</v>
      </c>
      <c r="AE262" s="142"/>
    </row>
    <row r="263" spans="1:31" x14ac:dyDescent="0.3">
      <c r="A263" s="147" t="s">
        <v>3413</v>
      </c>
      <c r="B263" s="147">
        <v>0.49736336675310244</v>
      </c>
      <c r="C263" s="146">
        <f t="shared" si="60"/>
        <v>9.6594037988066434E-4</v>
      </c>
      <c r="D263" s="145">
        <f t="shared" si="61"/>
        <v>965940.37988066429</v>
      </c>
      <c r="E263" s="144">
        <v>0</v>
      </c>
      <c r="F263" s="144">
        <v>0</v>
      </c>
      <c r="G263" s="144">
        <v>2.23</v>
      </c>
      <c r="H263" s="144">
        <v>0</v>
      </c>
      <c r="I263" s="144">
        <v>0</v>
      </c>
      <c r="J263" s="144">
        <v>0</v>
      </c>
      <c r="K263" s="144">
        <v>0</v>
      </c>
      <c r="L263" s="144">
        <v>0</v>
      </c>
      <c r="M263" s="144">
        <v>0</v>
      </c>
      <c r="N263" s="144">
        <v>0</v>
      </c>
      <c r="O263" s="144">
        <v>0</v>
      </c>
      <c r="P263" s="144">
        <v>0</v>
      </c>
      <c r="Q263" s="144">
        <v>2.23</v>
      </c>
      <c r="R263" s="143">
        <f t="shared" si="62"/>
        <v>0</v>
      </c>
      <c r="S263" s="143">
        <f t="shared" si="63"/>
        <v>0</v>
      </c>
      <c r="T263" s="143">
        <f t="shared" si="64"/>
        <v>21540.470471338813</v>
      </c>
      <c r="U263" s="143">
        <f t="shared" si="65"/>
        <v>0</v>
      </c>
      <c r="V263" s="143">
        <f t="shared" si="66"/>
        <v>0</v>
      </c>
      <c r="W263" s="143">
        <f t="shared" si="67"/>
        <v>0</v>
      </c>
      <c r="X263" s="143">
        <f t="shared" si="68"/>
        <v>0</v>
      </c>
      <c r="Y263" s="143">
        <f t="shared" si="69"/>
        <v>0</v>
      </c>
      <c r="Z263" s="143">
        <f t="shared" si="70"/>
        <v>0</v>
      </c>
      <c r="AA263" s="143">
        <f t="shared" si="71"/>
        <v>0</v>
      </c>
      <c r="AB263" s="143">
        <f t="shared" si="72"/>
        <v>0</v>
      </c>
      <c r="AC263" s="143">
        <f t="shared" si="73"/>
        <v>0</v>
      </c>
      <c r="AD263" s="143">
        <f t="shared" si="74"/>
        <v>21540.470471338813</v>
      </c>
      <c r="AE263" s="142"/>
    </row>
    <row r="264" spans="1:31" x14ac:dyDescent="0.3">
      <c r="A264" s="147" t="s">
        <v>3412</v>
      </c>
      <c r="B264" s="147">
        <v>0.80804816384101408</v>
      </c>
      <c r="C264" s="146">
        <f t="shared" si="60"/>
        <v>1.569328186428185E-3</v>
      </c>
      <c r="D264" s="145">
        <f t="shared" si="61"/>
        <v>1569328.1864281851</v>
      </c>
      <c r="E264" s="144">
        <v>0</v>
      </c>
      <c r="F264" s="144">
        <v>0</v>
      </c>
      <c r="G264" s="144">
        <v>0</v>
      </c>
      <c r="H264" s="144">
        <v>0</v>
      </c>
      <c r="I264" s="144">
        <v>0</v>
      </c>
      <c r="J264" s="144">
        <v>0</v>
      </c>
      <c r="K264" s="144">
        <v>0</v>
      </c>
      <c r="L264" s="144">
        <v>0</v>
      </c>
      <c r="M264" s="144">
        <v>0</v>
      </c>
      <c r="N264" s="144">
        <v>0</v>
      </c>
      <c r="O264" s="144">
        <v>13.240583453499999</v>
      </c>
      <c r="P264" s="144">
        <v>0</v>
      </c>
      <c r="Q264" s="144">
        <v>13.240583453499999</v>
      </c>
      <c r="R264" s="143">
        <f t="shared" si="62"/>
        <v>0</v>
      </c>
      <c r="S264" s="143">
        <f t="shared" si="63"/>
        <v>0</v>
      </c>
      <c r="T264" s="143">
        <f t="shared" si="64"/>
        <v>0</v>
      </c>
      <c r="U264" s="143">
        <f t="shared" si="65"/>
        <v>0</v>
      </c>
      <c r="V264" s="143">
        <f t="shared" si="66"/>
        <v>0</v>
      </c>
      <c r="W264" s="143">
        <f t="shared" si="67"/>
        <v>0</v>
      </c>
      <c r="X264" s="143">
        <f t="shared" si="68"/>
        <v>0</v>
      </c>
      <c r="Y264" s="143">
        <f t="shared" si="69"/>
        <v>0</v>
      </c>
      <c r="Z264" s="143">
        <f t="shared" si="70"/>
        <v>0</v>
      </c>
      <c r="AA264" s="143">
        <f t="shared" si="71"/>
        <v>0</v>
      </c>
      <c r="AB264" s="143">
        <f t="shared" si="72"/>
        <v>207788.20818332187</v>
      </c>
      <c r="AC264" s="143">
        <f t="shared" si="73"/>
        <v>0</v>
      </c>
      <c r="AD264" s="143">
        <f t="shared" si="74"/>
        <v>207788.20818332187</v>
      </c>
      <c r="AE264" s="142"/>
    </row>
    <row r="265" spans="1:31" x14ac:dyDescent="0.3">
      <c r="A265" s="147" t="s">
        <v>3411</v>
      </c>
      <c r="B265" s="147">
        <v>0.69163884956350474</v>
      </c>
      <c r="C265" s="146">
        <f t="shared" si="60"/>
        <v>1.3432470860268281E-3</v>
      </c>
      <c r="D265" s="145">
        <f t="shared" si="61"/>
        <v>1343247.086026828</v>
      </c>
      <c r="E265" s="144">
        <v>0</v>
      </c>
      <c r="F265" s="144">
        <v>0</v>
      </c>
      <c r="G265" s="144">
        <v>0</v>
      </c>
      <c r="H265" s="144">
        <v>0</v>
      </c>
      <c r="I265" s="144">
        <v>0</v>
      </c>
      <c r="J265" s="144">
        <v>0</v>
      </c>
      <c r="K265" s="144">
        <v>0</v>
      </c>
      <c r="L265" s="144">
        <v>0</v>
      </c>
      <c r="M265" s="144">
        <v>0</v>
      </c>
      <c r="N265" s="144">
        <v>0</v>
      </c>
      <c r="O265" s="144">
        <v>0</v>
      </c>
      <c r="P265" s="144">
        <v>0</v>
      </c>
      <c r="Q265" s="144">
        <v>0</v>
      </c>
      <c r="R265" s="143">
        <f t="shared" si="62"/>
        <v>0</v>
      </c>
      <c r="S265" s="143">
        <f t="shared" si="63"/>
        <v>0</v>
      </c>
      <c r="T265" s="143">
        <f t="shared" si="64"/>
        <v>0</v>
      </c>
      <c r="U265" s="143">
        <f t="shared" si="65"/>
        <v>0</v>
      </c>
      <c r="V265" s="143">
        <f t="shared" si="66"/>
        <v>0</v>
      </c>
      <c r="W265" s="143">
        <f t="shared" si="67"/>
        <v>0</v>
      </c>
      <c r="X265" s="143">
        <f t="shared" si="68"/>
        <v>0</v>
      </c>
      <c r="Y265" s="143">
        <f t="shared" si="69"/>
        <v>0</v>
      </c>
      <c r="Z265" s="143">
        <f t="shared" si="70"/>
        <v>0</v>
      </c>
      <c r="AA265" s="143">
        <f t="shared" si="71"/>
        <v>0</v>
      </c>
      <c r="AB265" s="143">
        <f t="shared" si="72"/>
        <v>0</v>
      </c>
      <c r="AC265" s="143">
        <f t="shared" si="73"/>
        <v>0</v>
      </c>
      <c r="AD265" s="143">
        <f t="shared" si="74"/>
        <v>0</v>
      </c>
      <c r="AE265" s="142"/>
    </row>
    <row r="266" spans="1:31" x14ac:dyDescent="0.3">
      <c r="A266" s="147" t="s">
        <v>3410</v>
      </c>
      <c r="B266" s="147">
        <v>0.76331464643441649</v>
      </c>
      <c r="C266" s="146">
        <f t="shared" si="60"/>
        <v>1.4824502342396049E-3</v>
      </c>
      <c r="D266" s="145">
        <f t="shared" si="61"/>
        <v>1482450.2342396048</v>
      </c>
      <c r="E266" s="144">
        <v>0</v>
      </c>
      <c r="F266" s="144">
        <v>0</v>
      </c>
      <c r="G266" s="144">
        <v>0</v>
      </c>
      <c r="H266" s="144">
        <v>0</v>
      </c>
      <c r="I266" s="144">
        <v>0</v>
      </c>
      <c r="J266" s="144">
        <v>0</v>
      </c>
      <c r="K266" s="144">
        <v>0</v>
      </c>
      <c r="L266" s="144">
        <v>0</v>
      </c>
      <c r="M266" s="144">
        <v>0</v>
      </c>
      <c r="N266" s="144">
        <v>0</v>
      </c>
      <c r="O266" s="144">
        <v>0</v>
      </c>
      <c r="P266" s="144">
        <v>0</v>
      </c>
      <c r="Q266" s="144">
        <v>0</v>
      </c>
      <c r="R266" s="143">
        <f t="shared" si="62"/>
        <v>0</v>
      </c>
      <c r="S266" s="143">
        <f t="shared" si="63"/>
        <v>0</v>
      </c>
      <c r="T266" s="143">
        <f t="shared" si="64"/>
        <v>0</v>
      </c>
      <c r="U266" s="143">
        <f t="shared" si="65"/>
        <v>0</v>
      </c>
      <c r="V266" s="143">
        <f t="shared" si="66"/>
        <v>0</v>
      </c>
      <c r="W266" s="143">
        <f t="shared" si="67"/>
        <v>0</v>
      </c>
      <c r="X266" s="143">
        <f t="shared" si="68"/>
        <v>0</v>
      </c>
      <c r="Y266" s="143">
        <f t="shared" si="69"/>
        <v>0</v>
      </c>
      <c r="Z266" s="143">
        <f t="shared" si="70"/>
        <v>0</v>
      </c>
      <c r="AA266" s="143">
        <f t="shared" si="71"/>
        <v>0</v>
      </c>
      <c r="AB266" s="143">
        <f t="shared" si="72"/>
        <v>0</v>
      </c>
      <c r="AC266" s="143">
        <f t="shared" si="73"/>
        <v>0</v>
      </c>
      <c r="AD266" s="143">
        <f t="shared" si="74"/>
        <v>0</v>
      </c>
      <c r="AE266" s="142"/>
    </row>
    <row r="267" spans="1:31" x14ac:dyDescent="0.3">
      <c r="A267" s="147" t="s">
        <v>3409</v>
      </c>
      <c r="B267" s="147">
        <v>0.7437900655106835</v>
      </c>
      <c r="C267" s="146">
        <f t="shared" si="60"/>
        <v>1.4445311143864463E-3</v>
      </c>
      <c r="D267" s="145">
        <f t="shared" si="61"/>
        <v>1444531.1143864463</v>
      </c>
      <c r="E267" s="144">
        <v>0.68</v>
      </c>
      <c r="F267" s="144">
        <v>0</v>
      </c>
      <c r="G267" s="144">
        <v>0.95</v>
      </c>
      <c r="H267" s="144">
        <v>13.29</v>
      </c>
      <c r="I267" s="144">
        <v>0</v>
      </c>
      <c r="J267" s="144">
        <v>0</v>
      </c>
      <c r="K267" s="144">
        <v>0</v>
      </c>
      <c r="L267" s="144">
        <v>13.29</v>
      </c>
      <c r="M267" s="144">
        <v>0</v>
      </c>
      <c r="N267" s="144">
        <v>0</v>
      </c>
      <c r="O267" s="144">
        <v>0</v>
      </c>
      <c r="P267" s="144">
        <v>0</v>
      </c>
      <c r="Q267" s="144">
        <v>1.63</v>
      </c>
      <c r="R267" s="143">
        <f t="shared" si="62"/>
        <v>9822.811577827837</v>
      </c>
      <c r="S267" s="143">
        <f t="shared" si="63"/>
        <v>0</v>
      </c>
      <c r="T267" s="143">
        <f t="shared" si="64"/>
        <v>13723.04558667124</v>
      </c>
      <c r="U267" s="143">
        <f t="shared" si="65"/>
        <v>191978.18510195869</v>
      </c>
      <c r="V267" s="143">
        <f t="shared" si="66"/>
        <v>0</v>
      </c>
      <c r="W267" s="143">
        <f t="shared" si="67"/>
        <v>0</v>
      </c>
      <c r="X267" s="143">
        <f t="shared" si="68"/>
        <v>0</v>
      </c>
      <c r="Y267" s="143">
        <f t="shared" si="69"/>
        <v>191978.18510195869</v>
      </c>
      <c r="Z267" s="143">
        <f t="shared" si="70"/>
        <v>0</v>
      </c>
      <c r="AA267" s="143">
        <f t="shared" si="71"/>
        <v>0</v>
      </c>
      <c r="AB267" s="143">
        <f t="shared" si="72"/>
        <v>0</v>
      </c>
      <c r="AC267" s="143">
        <f t="shared" si="73"/>
        <v>0</v>
      </c>
      <c r="AD267" s="143">
        <f t="shared" si="74"/>
        <v>23545.857164499073</v>
      </c>
      <c r="AE267" s="142"/>
    </row>
    <row r="268" spans="1:31" x14ac:dyDescent="0.3">
      <c r="A268" s="147" t="s">
        <v>3408</v>
      </c>
      <c r="B268" s="147">
        <v>0.33567796853437093</v>
      </c>
      <c r="C268" s="146">
        <f t="shared" si="60"/>
        <v>6.5192759684011732E-4</v>
      </c>
      <c r="D268" s="145">
        <f t="shared" si="61"/>
        <v>651927.59684011736</v>
      </c>
      <c r="E268" s="144">
        <v>0</v>
      </c>
      <c r="F268" s="144">
        <v>0</v>
      </c>
      <c r="G268" s="144">
        <v>0</v>
      </c>
      <c r="H268" s="144">
        <v>0</v>
      </c>
      <c r="I268" s="144">
        <v>0</v>
      </c>
      <c r="J268" s="144">
        <v>0</v>
      </c>
      <c r="K268" s="144">
        <v>0</v>
      </c>
      <c r="L268" s="144">
        <v>0</v>
      </c>
      <c r="M268" s="144">
        <v>0</v>
      </c>
      <c r="N268" s="144">
        <v>0</v>
      </c>
      <c r="O268" s="144">
        <v>0</v>
      </c>
      <c r="P268" s="144">
        <v>0</v>
      </c>
      <c r="Q268" s="144">
        <v>0</v>
      </c>
      <c r="R268" s="143">
        <f t="shared" si="62"/>
        <v>0</v>
      </c>
      <c r="S268" s="143">
        <f t="shared" si="63"/>
        <v>0</v>
      </c>
      <c r="T268" s="143">
        <f t="shared" si="64"/>
        <v>0</v>
      </c>
      <c r="U268" s="143">
        <f t="shared" si="65"/>
        <v>0</v>
      </c>
      <c r="V268" s="143">
        <f t="shared" si="66"/>
        <v>0</v>
      </c>
      <c r="W268" s="143">
        <f t="shared" si="67"/>
        <v>0</v>
      </c>
      <c r="X268" s="143">
        <f t="shared" si="68"/>
        <v>0</v>
      </c>
      <c r="Y268" s="143">
        <f t="shared" si="69"/>
        <v>0</v>
      </c>
      <c r="Z268" s="143">
        <f t="shared" si="70"/>
        <v>0</v>
      </c>
      <c r="AA268" s="143">
        <f t="shared" si="71"/>
        <v>0</v>
      </c>
      <c r="AB268" s="143">
        <f t="shared" si="72"/>
        <v>0</v>
      </c>
      <c r="AC268" s="143">
        <f t="shared" si="73"/>
        <v>0</v>
      </c>
      <c r="AD268" s="143">
        <f t="shared" si="74"/>
        <v>0</v>
      </c>
      <c r="AE268" s="142"/>
    </row>
    <row r="269" spans="1:31" x14ac:dyDescent="0.3">
      <c r="A269" s="147" t="s">
        <v>3407</v>
      </c>
      <c r="B269" s="147">
        <v>0.91228027648904619</v>
      </c>
      <c r="C269" s="146">
        <f t="shared" si="60"/>
        <v>1.7717596745859853E-3</v>
      </c>
      <c r="D269" s="145">
        <f t="shared" si="61"/>
        <v>1771759.6745859853</v>
      </c>
      <c r="E269" s="144">
        <v>0</v>
      </c>
      <c r="F269" s="144">
        <v>0</v>
      </c>
      <c r="G269" s="144">
        <v>0</v>
      </c>
      <c r="H269" s="144">
        <v>0</v>
      </c>
      <c r="I269" s="144">
        <v>0</v>
      </c>
      <c r="J269" s="144">
        <v>0</v>
      </c>
      <c r="K269" s="144">
        <v>0</v>
      </c>
      <c r="L269" s="144">
        <v>0</v>
      </c>
      <c r="M269" s="144">
        <v>0</v>
      </c>
      <c r="N269" s="144">
        <v>0</v>
      </c>
      <c r="O269" s="144">
        <v>0</v>
      </c>
      <c r="P269" s="144">
        <v>0</v>
      </c>
      <c r="Q269" s="144">
        <v>0</v>
      </c>
      <c r="R269" s="143">
        <f t="shared" si="62"/>
        <v>0</v>
      </c>
      <c r="S269" s="143">
        <f t="shared" si="63"/>
        <v>0</v>
      </c>
      <c r="T269" s="143">
        <f t="shared" si="64"/>
        <v>0</v>
      </c>
      <c r="U269" s="143">
        <f t="shared" si="65"/>
        <v>0</v>
      </c>
      <c r="V269" s="143">
        <f t="shared" si="66"/>
        <v>0</v>
      </c>
      <c r="W269" s="143">
        <f t="shared" si="67"/>
        <v>0</v>
      </c>
      <c r="X269" s="143">
        <f t="shared" si="68"/>
        <v>0</v>
      </c>
      <c r="Y269" s="143">
        <f t="shared" si="69"/>
        <v>0</v>
      </c>
      <c r="Z269" s="143">
        <f t="shared" si="70"/>
        <v>0</v>
      </c>
      <c r="AA269" s="143">
        <f t="shared" si="71"/>
        <v>0</v>
      </c>
      <c r="AB269" s="143">
        <f t="shared" si="72"/>
        <v>0</v>
      </c>
      <c r="AC269" s="143">
        <f t="shared" si="73"/>
        <v>0</v>
      </c>
      <c r="AD269" s="143">
        <f t="shared" si="74"/>
        <v>0</v>
      </c>
      <c r="AE269" s="142"/>
    </row>
    <row r="270" spans="1:31" x14ac:dyDescent="0.3">
      <c r="A270" s="147" t="s">
        <v>3406</v>
      </c>
      <c r="B270" s="147">
        <v>0.97973589556439789</v>
      </c>
      <c r="C270" s="146">
        <f t="shared" si="60"/>
        <v>1.9027667222905581E-3</v>
      </c>
      <c r="D270" s="145">
        <f t="shared" si="61"/>
        <v>1902766.722290558</v>
      </c>
      <c r="E270" s="144">
        <v>0</v>
      </c>
      <c r="F270" s="144">
        <v>0</v>
      </c>
      <c r="G270" s="144">
        <v>0</v>
      </c>
      <c r="H270" s="144">
        <v>0</v>
      </c>
      <c r="I270" s="144">
        <v>0</v>
      </c>
      <c r="J270" s="144">
        <v>0</v>
      </c>
      <c r="K270" s="144">
        <v>0</v>
      </c>
      <c r="L270" s="144">
        <v>0</v>
      </c>
      <c r="M270" s="144">
        <v>0</v>
      </c>
      <c r="N270" s="144">
        <v>0</v>
      </c>
      <c r="O270" s="144">
        <v>0</v>
      </c>
      <c r="P270" s="144">
        <v>0</v>
      </c>
      <c r="Q270" s="144">
        <v>0</v>
      </c>
      <c r="R270" s="143">
        <f t="shared" si="62"/>
        <v>0</v>
      </c>
      <c r="S270" s="143">
        <f t="shared" si="63"/>
        <v>0</v>
      </c>
      <c r="T270" s="143">
        <f t="shared" si="64"/>
        <v>0</v>
      </c>
      <c r="U270" s="143">
        <f t="shared" si="65"/>
        <v>0</v>
      </c>
      <c r="V270" s="143">
        <f t="shared" si="66"/>
        <v>0</v>
      </c>
      <c r="W270" s="143">
        <f t="shared" si="67"/>
        <v>0</v>
      </c>
      <c r="X270" s="143">
        <f t="shared" si="68"/>
        <v>0</v>
      </c>
      <c r="Y270" s="143">
        <f t="shared" si="69"/>
        <v>0</v>
      </c>
      <c r="Z270" s="143">
        <f t="shared" si="70"/>
        <v>0</v>
      </c>
      <c r="AA270" s="143">
        <f t="shared" si="71"/>
        <v>0</v>
      </c>
      <c r="AB270" s="143">
        <f t="shared" si="72"/>
        <v>0</v>
      </c>
      <c r="AC270" s="143">
        <f t="shared" si="73"/>
        <v>0</v>
      </c>
      <c r="AD270" s="143">
        <f t="shared" si="74"/>
        <v>0</v>
      </c>
      <c r="AE270" s="142"/>
    </row>
    <row r="271" spans="1:31" x14ac:dyDescent="0.3">
      <c r="A271" s="147" t="s">
        <v>3405</v>
      </c>
      <c r="B271" s="147">
        <v>0.96830522944259045</v>
      </c>
      <c r="C271" s="146">
        <f t="shared" si="60"/>
        <v>1.8805669731452438E-3</v>
      </c>
      <c r="D271" s="145">
        <f t="shared" si="61"/>
        <v>1880566.9731452437</v>
      </c>
      <c r="E271" s="144">
        <v>0</v>
      </c>
      <c r="F271" s="144">
        <v>0</v>
      </c>
      <c r="G271" s="144">
        <v>0</v>
      </c>
      <c r="H271" s="144">
        <v>4.24</v>
      </c>
      <c r="I271" s="144">
        <v>0</v>
      </c>
      <c r="J271" s="144">
        <v>0</v>
      </c>
      <c r="K271" s="144">
        <v>0</v>
      </c>
      <c r="L271" s="144">
        <v>4.24</v>
      </c>
      <c r="M271" s="144">
        <v>0</v>
      </c>
      <c r="N271" s="144">
        <v>0</v>
      </c>
      <c r="O271" s="144">
        <v>0</v>
      </c>
      <c r="P271" s="144">
        <v>0</v>
      </c>
      <c r="Q271" s="144">
        <v>0</v>
      </c>
      <c r="R271" s="143">
        <f t="shared" si="62"/>
        <v>0</v>
      </c>
      <c r="S271" s="143">
        <f t="shared" si="63"/>
        <v>0</v>
      </c>
      <c r="T271" s="143">
        <f t="shared" si="64"/>
        <v>0</v>
      </c>
      <c r="U271" s="143">
        <f t="shared" si="65"/>
        <v>79736.039661358329</v>
      </c>
      <c r="V271" s="143">
        <f t="shared" si="66"/>
        <v>0</v>
      </c>
      <c r="W271" s="143">
        <f t="shared" si="67"/>
        <v>0</v>
      </c>
      <c r="X271" s="143">
        <f t="shared" si="68"/>
        <v>0</v>
      </c>
      <c r="Y271" s="143">
        <f t="shared" si="69"/>
        <v>79736.039661358329</v>
      </c>
      <c r="Z271" s="143">
        <f t="shared" si="70"/>
        <v>0</v>
      </c>
      <c r="AA271" s="143">
        <f t="shared" si="71"/>
        <v>0</v>
      </c>
      <c r="AB271" s="143">
        <f t="shared" si="72"/>
        <v>0</v>
      </c>
      <c r="AC271" s="143">
        <f t="shared" si="73"/>
        <v>0</v>
      </c>
      <c r="AD271" s="143">
        <f t="shared" si="74"/>
        <v>0</v>
      </c>
      <c r="AE271" s="142"/>
    </row>
    <row r="272" spans="1:31" x14ac:dyDescent="0.3">
      <c r="A272" s="147" t="s">
        <v>3404</v>
      </c>
      <c r="B272" s="147">
        <v>0.52752692524946743</v>
      </c>
      <c r="C272" s="146">
        <f t="shared" si="60"/>
        <v>1.0245216930616873E-3</v>
      </c>
      <c r="D272" s="145">
        <f t="shared" si="61"/>
        <v>1024521.6930616873</v>
      </c>
      <c r="E272" s="144">
        <v>0</v>
      </c>
      <c r="F272" s="144">
        <v>0</v>
      </c>
      <c r="G272" s="144">
        <v>9.68</v>
      </c>
      <c r="H272" s="144">
        <v>0</v>
      </c>
      <c r="I272" s="144">
        <v>0</v>
      </c>
      <c r="J272" s="144">
        <v>0</v>
      </c>
      <c r="K272" s="144">
        <v>0</v>
      </c>
      <c r="L272" s="144">
        <v>0</v>
      </c>
      <c r="M272" s="144">
        <v>0</v>
      </c>
      <c r="N272" s="144">
        <v>0</v>
      </c>
      <c r="O272" s="144">
        <v>0</v>
      </c>
      <c r="P272" s="144">
        <v>9.68</v>
      </c>
      <c r="Q272" s="144">
        <v>9.68</v>
      </c>
      <c r="R272" s="143">
        <f t="shared" si="62"/>
        <v>0</v>
      </c>
      <c r="S272" s="143">
        <f t="shared" si="63"/>
        <v>0</v>
      </c>
      <c r="T272" s="143">
        <f t="shared" si="64"/>
        <v>99173.699888371324</v>
      </c>
      <c r="U272" s="143">
        <f t="shared" si="65"/>
        <v>0</v>
      </c>
      <c r="V272" s="143">
        <f t="shared" si="66"/>
        <v>0</v>
      </c>
      <c r="W272" s="143">
        <f t="shared" si="67"/>
        <v>0</v>
      </c>
      <c r="X272" s="143">
        <f t="shared" si="68"/>
        <v>0</v>
      </c>
      <c r="Y272" s="143">
        <f t="shared" si="69"/>
        <v>0</v>
      </c>
      <c r="Z272" s="143">
        <f t="shared" si="70"/>
        <v>0</v>
      </c>
      <c r="AA272" s="143">
        <f t="shared" si="71"/>
        <v>0</v>
      </c>
      <c r="AB272" s="143">
        <f t="shared" si="72"/>
        <v>0</v>
      </c>
      <c r="AC272" s="143">
        <f t="shared" si="73"/>
        <v>99173.699888371324</v>
      </c>
      <c r="AD272" s="143">
        <f t="shared" si="74"/>
        <v>99173.699888371324</v>
      </c>
      <c r="AE272" s="142"/>
    </row>
    <row r="273" spans="1:31" x14ac:dyDescent="0.3">
      <c r="A273" s="147" t="s">
        <v>3403</v>
      </c>
      <c r="B273" s="147">
        <v>0.76725687392331954</v>
      </c>
      <c r="C273" s="146">
        <f t="shared" si="60"/>
        <v>1.490106521318137E-3</v>
      </c>
      <c r="D273" s="145">
        <f t="shared" si="61"/>
        <v>1490106.5213181369</v>
      </c>
      <c r="E273" s="144">
        <v>0</v>
      </c>
      <c r="F273" s="144">
        <v>0</v>
      </c>
      <c r="G273" s="144">
        <v>1.1599999999999999</v>
      </c>
      <c r="H273" s="144">
        <v>3.64</v>
      </c>
      <c r="I273" s="144">
        <v>0</v>
      </c>
      <c r="J273" s="144">
        <v>0</v>
      </c>
      <c r="K273" s="144">
        <v>0</v>
      </c>
      <c r="L273" s="144">
        <v>3.64</v>
      </c>
      <c r="M273" s="144">
        <v>0</v>
      </c>
      <c r="N273" s="144">
        <v>0</v>
      </c>
      <c r="O273" s="144">
        <v>0</v>
      </c>
      <c r="P273" s="144">
        <v>0</v>
      </c>
      <c r="Q273" s="144">
        <v>1.1599999999999999</v>
      </c>
      <c r="R273" s="143">
        <f t="shared" si="62"/>
        <v>0</v>
      </c>
      <c r="S273" s="143">
        <f t="shared" si="63"/>
        <v>0</v>
      </c>
      <c r="T273" s="143">
        <f t="shared" si="64"/>
        <v>17285.235647290385</v>
      </c>
      <c r="U273" s="143">
        <f t="shared" si="65"/>
        <v>54239.877375980184</v>
      </c>
      <c r="V273" s="143">
        <f t="shared" si="66"/>
        <v>0</v>
      </c>
      <c r="W273" s="143">
        <f t="shared" si="67"/>
        <v>0</v>
      </c>
      <c r="X273" s="143">
        <f t="shared" si="68"/>
        <v>0</v>
      </c>
      <c r="Y273" s="143">
        <f t="shared" si="69"/>
        <v>54239.877375980184</v>
      </c>
      <c r="Z273" s="143">
        <f t="shared" si="70"/>
        <v>0</v>
      </c>
      <c r="AA273" s="143">
        <f t="shared" si="71"/>
        <v>0</v>
      </c>
      <c r="AB273" s="143">
        <f t="shared" si="72"/>
        <v>0</v>
      </c>
      <c r="AC273" s="143">
        <f t="shared" si="73"/>
        <v>0</v>
      </c>
      <c r="AD273" s="143">
        <f t="shared" si="74"/>
        <v>17285.235647290385</v>
      </c>
      <c r="AE273" s="142"/>
    </row>
    <row r="274" spans="1:31" x14ac:dyDescent="0.3">
      <c r="A274" s="147" t="s">
        <v>3402</v>
      </c>
      <c r="B274" s="147">
        <v>0.75363129934338902</v>
      </c>
      <c r="C274" s="146">
        <f t="shared" si="60"/>
        <v>1.4636439919771614E-3</v>
      </c>
      <c r="D274" s="145">
        <f t="shared" si="61"/>
        <v>1463643.9919771613</v>
      </c>
      <c r="E274" s="144">
        <v>0</v>
      </c>
      <c r="F274" s="144">
        <v>0</v>
      </c>
      <c r="G274" s="144">
        <v>1.05</v>
      </c>
      <c r="H274" s="144">
        <v>2.8</v>
      </c>
      <c r="I274" s="144">
        <v>0.16</v>
      </c>
      <c r="J274" s="144">
        <v>0</v>
      </c>
      <c r="K274" s="144">
        <v>0</v>
      </c>
      <c r="L274" s="144">
        <v>2.96</v>
      </c>
      <c r="M274" s="144">
        <v>0</v>
      </c>
      <c r="N274" s="144">
        <v>0</v>
      </c>
      <c r="O274" s="144">
        <v>0</v>
      </c>
      <c r="P274" s="144">
        <v>0</v>
      </c>
      <c r="Q274" s="144">
        <v>1.05</v>
      </c>
      <c r="R274" s="143">
        <f t="shared" si="62"/>
        <v>0</v>
      </c>
      <c r="S274" s="143">
        <f t="shared" si="63"/>
        <v>0</v>
      </c>
      <c r="T274" s="143">
        <f t="shared" si="64"/>
        <v>15368.261915760195</v>
      </c>
      <c r="U274" s="143">
        <f t="shared" si="65"/>
        <v>40982.031775360512</v>
      </c>
      <c r="V274" s="143">
        <f t="shared" si="66"/>
        <v>2341.830387163458</v>
      </c>
      <c r="W274" s="143">
        <f t="shared" si="67"/>
        <v>0</v>
      </c>
      <c r="X274" s="143">
        <f t="shared" si="68"/>
        <v>0</v>
      </c>
      <c r="Y274" s="143">
        <f t="shared" si="69"/>
        <v>43323.862162523976</v>
      </c>
      <c r="Z274" s="143">
        <f t="shared" si="70"/>
        <v>0</v>
      </c>
      <c r="AA274" s="143">
        <f t="shared" si="71"/>
        <v>0</v>
      </c>
      <c r="AB274" s="143">
        <f t="shared" si="72"/>
        <v>0</v>
      </c>
      <c r="AC274" s="143">
        <f t="shared" si="73"/>
        <v>0</v>
      </c>
      <c r="AD274" s="143">
        <f t="shared" si="74"/>
        <v>15368.261915760195</v>
      </c>
      <c r="AE274" s="142"/>
    </row>
    <row r="275" spans="1:31" x14ac:dyDescent="0.3">
      <c r="A275" s="147" t="s">
        <v>3401</v>
      </c>
      <c r="B275" s="147">
        <v>3.6343326470391291E-2</v>
      </c>
      <c r="C275" s="146">
        <f t="shared" si="60"/>
        <v>7.0583177056471032E-5</v>
      </c>
      <c r="D275" s="145">
        <f t="shared" si="61"/>
        <v>70583.177056471031</v>
      </c>
      <c r="E275" s="144">
        <v>0</v>
      </c>
      <c r="F275" s="144">
        <v>0</v>
      </c>
      <c r="G275" s="144">
        <v>0</v>
      </c>
      <c r="H275" s="144">
        <v>0</v>
      </c>
      <c r="I275" s="144">
        <v>0</v>
      </c>
      <c r="J275" s="144">
        <v>0</v>
      </c>
      <c r="K275" s="144">
        <v>0</v>
      </c>
      <c r="L275" s="144">
        <v>0</v>
      </c>
      <c r="M275" s="144">
        <v>0</v>
      </c>
      <c r="N275" s="144">
        <v>0</v>
      </c>
      <c r="O275" s="144">
        <v>0</v>
      </c>
      <c r="P275" s="144">
        <v>0</v>
      </c>
      <c r="Q275" s="144">
        <v>0</v>
      </c>
      <c r="R275" s="143">
        <f t="shared" si="62"/>
        <v>0</v>
      </c>
      <c r="S275" s="143">
        <f t="shared" si="63"/>
        <v>0</v>
      </c>
      <c r="T275" s="143">
        <f t="shared" si="64"/>
        <v>0</v>
      </c>
      <c r="U275" s="143">
        <f t="shared" si="65"/>
        <v>0</v>
      </c>
      <c r="V275" s="143">
        <f t="shared" si="66"/>
        <v>0</v>
      </c>
      <c r="W275" s="143">
        <f t="shared" si="67"/>
        <v>0</v>
      </c>
      <c r="X275" s="143">
        <f t="shared" si="68"/>
        <v>0</v>
      </c>
      <c r="Y275" s="143">
        <f t="shared" si="69"/>
        <v>0</v>
      </c>
      <c r="Z275" s="143">
        <f t="shared" si="70"/>
        <v>0</v>
      </c>
      <c r="AA275" s="143">
        <f t="shared" si="71"/>
        <v>0</v>
      </c>
      <c r="AB275" s="143">
        <f t="shared" si="72"/>
        <v>0</v>
      </c>
      <c r="AC275" s="143">
        <f t="shared" si="73"/>
        <v>0</v>
      </c>
      <c r="AD275" s="143">
        <f t="shared" si="74"/>
        <v>0</v>
      </c>
      <c r="AE275" s="142"/>
    </row>
    <row r="276" spans="1:31" x14ac:dyDescent="0.3">
      <c r="A276" s="147" t="s">
        <v>3400</v>
      </c>
      <c r="B276" s="147">
        <v>3.4321244793053096E-2</v>
      </c>
      <c r="C276" s="146">
        <f t="shared" si="60"/>
        <v>6.6656047569012457E-5</v>
      </c>
      <c r="D276" s="145">
        <f t="shared" si="61"/>
        <v>66656.047569012459</v>
      </c>
      <c r="E276" s="144">
        <v>0</v>
      </c>
      <c r="F276" s="144">
        <v>0</v>
      </c>
      <c r="G276" s="144">
        <v>0</v>
      </c>
      <c r="H276" s="144">
        <v>0</v>
      </c>
      <c r="I276" s="144">
        <v>0</v>
      </c>
      <c r="J276" s="144">
        <v>0</v>
      </c>
      <c r="K276" s="144">
        <v>0</v>
      </c>
      <c r="L276" s="144">
        <v>0</v>
      </c>
      <c r="M276" s="144">
        <v>0</v>
      </c>
      <c r="N276" s="144">
        <v>0</v>
      </c>
      <c r="O276" s="144">
        <v>0</v>
      </c>
      <c r="P276" s="144">
        <v>0</v>
      </c>
      <c r="Q276" s="144">
        <v>0</v>
      </c>
      <c r="R276" s="143">
        <f t="shared" si="62"/>
        <v>0</v>
      </c>
      <c r="S276" s="143">
        <f t="shared" si="63"/>
        <v>0</v>
      </c>
      <c r="T276" s="143">
        <f t="shared" si="64"/>
        <v>0</v>
      </c>
      <c r="U276" s="143">
        <f t="shared" si="65"/>
        <v>0</v>
      </c>
      <c r="V276" s="143">
        <f t="shared" si="66"/>
        <v>0</v>
      </c>
      <c r="W276" s="143">
        <f t="shared" si="67"/>
        <v>0</v>
      </c>
      <c r="X276" s="143">
        <f t="shared" si="68"/>
        <v>0</v>
      </c>
      <c r="Y276" s="143">
        <f t="shared" si="69"/>
        <v>0</v>
      </c>
      <c r="Z276" s="143">
        <f t="shared" si="70"/>
        <v>0</v>
      </c>
      <c r="AA276" s="143">
        <f t="shared" si="71"/>
        <v>0</v>
      </c>
      <c r="AB276" s="143">
        <f t="shared" si="72"/>
        <v>0</v>
      </c>
      <c r="AC276" s="143">
        <f t="shared" si="73"/>
        <v>0</v>
      </c>
      <c r="AD276" s="143">
        <f t="shared" si="74"/>
        <v>0</v>
      </c>
      <c r="AE276" s="142"/>
    </row>
    <row r="277" spans="1:31" x14ac:dyDescent="0.3">
      <c r="A277" s="147" t="s">
        <v>3399</v>
      </c>
      <c r="B277" s="147">
        <v>0.98699996441368765</v>
      </c>
      <c r="C277" s="146">
        <f t="shared" si="60"/>
        <v>1.9168744308449065E-3</v>
      </c>
      <c r="D277" s="145">
        <f t="shared" si="61"/>
        <v>1916874.4308449065</v>
      </c>
      <c r="E277" s="144">
        <v>0</v>
      </c>
      <c r="F277" s="144">
        <v>0</v>
      </c>
      <c r="G277" s="144">
        <v>0</v>
      </c>
      <c r="H277" s="144">
        <v>0</v>
      </c>
      <c r="I277" s="144">
        <v>0</v>
      </c>
      <c r="J277" s="144">
        <v>0</v>
      </c>
      <c r="K277" s="144">
        <v>0</v>
      </c>
      <c r="L277" s="144">
        <v>0</v>
      </c>
      <c r="M277" s="144">
        <v>0</v>
      </c>
      <c r="N277" s="144">
        <v>0</v>
      </c>
      <c r="O277" s="144">
        <v>0</v>
      </c>
      <c r="P277" s="144">
        <v>0</v>
      </c>
      <c r="Q277" s="144">
        <v>0</v>
      </c>
      <c r="R277" s="143">
        <f t="shared" si="62"/>
        <v>0</v>
      </c>
      <c r="S277" s="143">
        <f t="shared" si="63"/>
        <v>0</v>
      </c>
      <c r="T277" s="143">
        <f t="shared" si="64"/>
        <v>0</v>
      </c>
      <c r="U277" s="143">
        <f t="shared" si="65"/>
        <v>0</v>
      </c>
      <c r="V277" s="143">
        <f t="shared" si="66"/>
        <v>0</v>
      </c>
      <c r="W277" s="143">
        <f t="shared" si="67"/>
        <v>0</v>
      </c>
      <c r="X277" s="143">
        <f t="shared" si="68"/>
        <v>0</v>
      </c>
      <c r="Y277" s="143">
        <f t="shared" si="69"/>
        <v>0</v>
      </c>
      <c r="Z277" s="143">
        <f t="shared" si="70"/>
        <v>0</v>
      </c>
      <c r="AA277" s="143">
        <f t="shared" si="71"/>
        <v>0</v>
      </c>
      <c r="AB277" s="143">
        <f t="shared" si="72"/>
        <v>0</v>
      </c>
      <c r="AC277" s="143">
        <f t="shared" si="73"/>
        <v>0</v>
      </c>
      <c r="AD277" s="143">
        <f t="shared" si="74"/>
        <v>0</v>
      </c>
      <c r="AE277" s="142"/>
    </row>
    <row r="278" spans="1:31" x14ac:dyDescent="0.3">
      <c r="A278" s="147" t="s">
        <v>3398</v>
      </c>
      <c r="B278" s="147">
        <v>0.34824378986913129</v>
      </c>
      <c r="C278" s="146">
        <f t="shared" si="60"/>
        <v>6.7633195599678267E-4</v>
      </c>
      <c r="D278" s="145">
        <f t="shared" si="61"/>
        <v>676331.95599678264</v>
      </c>
      <c r="E278" s="144">
        <v>0</v>
      </c>
      <c r="F278" s="144">
        <v>0</v>
      </c>
      <c r="G278" s="144">
        <v>4.03</v>
      </c>
      <c r="H278" s="144">
        <v>0</v>
      </c>
      <c r="I278" s="144">
        <v>0</v>
      </c>
      <c r="J278" s="144">
        <v>0</v>
      </c>
      <c r="K278" s="144">
        <v>0</v>
      </c>
      <c r="L278" s="144">
        <v>0</v>
      </c>
      <c r="M278" s="144">
        <v>0</v>
      </c>
      <c r="N278" s="144">
        <v>4.03</v>
      </c>
      <c r="O278" s="144">
        <v>0</v>
      </c>
      <c r="P278" s="144">
        <v>0</v>
      </c>
      <c r="Q278" s="144">
        <v>4.03</v>
      </c>
      <c r="R278" s="143">
        <f t="shared" si="62"/>
        <v>0</v>
      </c>
      <c r="S278" s="143">
        <f t="shared" si="63"/>
        <v>0</v>
      </c>
      <c r="T278" s="143">
        <f t="shared" si="64"/>
        <v>27256.177826670344</v>
      </c>
      <c r="U278" s="143">
        <f t="shared" si="65"/>
        <v>0</v>
      </c>
      <c r="V278" s="143">
        <f t="shared" si="66"/>
        <v>0</v>
      </c>
      <c r="W278" s="143">
        <f t="shared" si="67"/>
        <v>0</v>
      </c>
      <c r="X278" s="143">
        <f t="shared" si="68"/>
        <v>0</v>
      </c>
      <c r="Y278" s="143">
        <f t="shared" si="69"/>
        <v>0</v>
      </c>
      <c r="Z278" s="143">
        <f t="shared" si="70"/>
        <v>0</v>
      </c>
      <c r="AA278" s="143">
        <f t="shared" si="71"/>
        <v>27256.177826670344</v>
      </c>
      <c r="AB278" s="143">
        <f t="shared" si="72"/>
        <v>0</v>
      </c>
      <c r="AC278" s="143">
        <f t="shared" si="73"/>
        <v>0</v>
      </c>
      <c r="AD278" s="143">
        <f t="shared" si="74"/>
        <v>27256.177826670344</v>
      </c>
      <c r="AE278" s="142"/>
    </row>
    <row r="279" spans="1:31" x14ac:dyDescent="0.3">
      <c r="A279" s="147" t="s">
        <v>3397</v>
      </c>
      <c r="B279" s="147">
        <v>0.95525072875086536</v>
      </c>
      <c r="C279" s="146">
        <f t="shared" si="60"/>
        <v>1.8552135390159125E-3</v>
      </c>
      <c r="D279" s="145">
        <f t="shared" si="61"/>
        <v>1855213.5390159125</v>
      </c>
      <c r="E279" s="144">
        <v>0</v>
      </c>
      <c r="F279" s="144">
        <v>0</v>
      </c>
      <c r="G279" s="144">
        <v>0</v>
      </c>
      <c r="H279" s="144">
        <v>0</v>
      </c>
      <c r="I279" s="144">
        <v>0</v>
      </c>
      <c r="J279" s="144">
        <v>0</v>
      </c>
      <c r="K279" s="144">
        <v>0</v>
      </c>
      <c r="L279" s="144">
        <v>0</v>
      </c>
      <c r="M279" s="144">
        <v>0</v>
      </c>
      <c r="N279" s="144">
        <v>0</v>
      </c>
      <c r="O279" s="144">
        <v>0</v>
      </c>
      <c r="P279" s="144">
        <v>0</v>
      </c>
      <c r="Q279" s="144">
        <v>0</v>
      </c>
      <c r="R279" s="143">
        <f t="shared" si="62"/>
        <v>0</v>
      </c>
      <c r="S279" s="143">
        <f t="shared" si="63"/>
        <v>0</v>
      </c>
      <c r="T279" s="143">
        <f t="shared" si="64"/>
        <v>0</v>
      </c>
      <c r="U279" s="143">
        <f t="shared" si="65"/>
        <v>0</v>
      </c>
      <c r="V279" s="143">
        <f t="shared" si="66"/>
        <v>0</v>
      </c>
      <c r="W279" s="143">
        <f t="shared" si="67"/>
        <v>0</v>
      </c>
      <c r="X279" s="143">
        <f t="shared" si="68"/>
        <v>0</v>
      </c>
      <c r="Y279" s="143">
        <f t="shared" si="69"/>
        <v>0</v>
      </c>
      <c r="Z279" s="143">
        <f t="shared" si="70"/>
        <v>0</v>
      </c>
      <c r="AA279" s="143">
        <f t="shared" si="71"/>
        <v>0</v>
      </c>
      <c r="AB279" s="143">
        <f t="shared" si="72"/>
        <v>0</v>
      </c>
      <c r="AC279" s="143">
        <f t="shared" si="73"/>
        <v>0</v>
      </c>
      <c r="AD279" s="143">
        <f t="shared" si="74"/>
        <v>0</v>
      </c>
      <c r="AE279" s="142"/>
    </row>
    <row r="280" spans="1:31" x14ac:dyDescent="0.3">
      <c r="A280" s="147" t="s">
        <v>3396</v>
      </c>
      <c r="B280" s="147">
        <v>0.72304586645409208</v>
      </c>
      <c r="C280" s="146">
        <f t="shared" si="60"/>
        <v>1.4042433472196477E-3</v>
      </c>
      <c r="D280" s="145">
        <f t="shared" si="61"/>
        <v>1404243.3472196476</v>
      </c>
      <c r="E280" s="144">
        <v>0</v>
      </c>
      <c r="F280" s="144">
        <v>0</v>
      </c>
      <c r="G280" s="144">
        <v>0</v>
      </c>
      <c r="H280" s="144">
        <v>0</v>
      </c>
      <c r="I280" s="144">
        <v>0</v>
      </c>
      <c r="J280" s="144">
        <v>0</v>
      </c>
      <c r="K280" s="144">
        <v>0</v>
      </c>
      <c r="L280" s="144">
        <v>0</v>
      </c>
      <c r="M280" s="144">
        <v>0</v>
      </c>
      <c r="N280" s="144">
        <v>0</v>
      </c>
      <c r="O280" s="144">
        <v>0</v>
      </c>
      <c r="P280" s="144">
        <v>0</v>
      </c>
      <c r="Q280" s="144">
        <v>0</v>
      </c>
      <c r="R280" s="143">
        <f t="shared" si="62"/>
        <v>0</v>
      </c>
      <c r="S280" s="143">
        <f t="shared" si="63"/>
        <v>0</v>
      </c>
      <c r="T280" s="143">
        <f t="shared" si="64"/>
        <v>0</v>
      </c>
      <c r="U280" s="143">
        <f t="shared" si="65"/>
        <v>0</v>
      </c>
      <c r="V280" s="143">
        <f t="shared" si="66"/>
        <v>0</v>
      </c>
      <c r="W280" s="143">
        <f t="shared" si="67"/>
        <v>0</v>
      </c>
      <c r="X280" s="143">
        <f t="shared" si="68"/>
        <v>0</v>
      </c>
      <c r="Y280" s="143">
        <f t="shared" si="69"/>
        <v>0</v>
      </c>
      <c r="Z280" s="143">
        <f t="shared" si="70"/>
        <v>0</v>
      </c>
      <c r="AA280" s="143">
        <f t="shared" si="71"/>
        <v>0</v>
      </c>
      <c r="AB280" s="143">
        <f t="shared" si="72"/>
        <v>0</v>
      </c>
      <c r="AC280" s="143">
        <f t="shared" si="73"/>
        <v>0</v>
      </c>
      <c r="AD280" s="143">
        <f t="shared" si="74"/>
        <v>0</v>
      </c>
      <c r="AE280" s="142"/>
    </row>
    <row r="281" spans="1:31" x14ac:dyDescent="0.3">
      <c r="A281" s="147" t="s">
        <v>3395</v>
      </c>
      <c r="B281" s="147">
        <v>2.838050758863675E-3</v>
      </c>
      <c r="C281" s="146">
        <f t="shared" si="60"/>
        <v>5.5118410630717927E-6</v>
      </c>
      <c r="D281" s="145">
        <f t="shared" si="61"/>
        <v>5511.8410630717926</v>
      </c>
      <c r="E281" s="144">
        <v>0</v>
      </c>
      <c r="F281" s="144">
        <v>0</v>
      </c>
      <c r="G281" s="144">
        <v>10.71</v>
      </c>
      <c r="H281" s="144">
        <v>0</v>
      </c>
      <c r="I281" s="144">
        <v>0</v>
      </c>
      <c r="J281" s="144">
        <v>0</v>
      </c>
      <c r="K281" s="144">
        <v>0</v>
      </c>
      <c r="L281" s="144">
        <v>0</v>
      </c>
      <c r="M281" s="144">
        <v>0</v>
      </c>
      <c r="N281" s="144">
        <v>0</v>
      </c>
      <c r="O281" s="144">
        <v>0</v>
      </c>
      <c r="P281" s="144">
        <v>0</v>
      </c>
      <c r="Q281" s="144">
        <v>10.71</v>
      </c>
      <c r="R281" s="143">
        <f t="shared" si="62"/>
        <v>0</v>
      </c>
      <c r="S281" s="143">
        <f t="shared" si="63"/>
        <v>0</v>
      </c>
      <c r="T281" s="143">
        <f t="shared" si="64"/>
        <v>590.31817785498902</v>
      </c>
      <c r="U281" s="143">
        <f t="shared" si="65"/>
        <v>0</v>
      </c>
      <c r="V281" s="143">
        <f t="shared" si="66"/>
        <v>0</v>
      </c>
      <c r="W281" s="143">
        <f t="shared" si="67"/>
        <v>0</v>
      </c>
      <c r="X281" s="143">
        <f t="shared" si="68"/>
        <v>0</v>
      </c>
      <c r="Y281" s="143">
        <f t="shared" si="69"/>
        <v>0</v>
      </c>
      <c r="Z281" s="143">
        <f t="shared" si="70"/>
        <v>0</v>
      </c>
      <c r="AA281" s="143">
        <f t="shared" si="71"/>
        <v>0</v>
      </c>
      <c r="AB281" s="143">
        <f t="shared" si="72"/>
        <v>0</v>
      </c>
      <c r="AC281" s="143">
        <f t="shared" si="73"/>
        <v>0</v>
      </c>
      <c r="AD281" s="143">
        <f t="shared" si="74"/>
        <v>590.31817785498902</v>
      </c>
      <c r="AE281" s="142"/>
    </row>
    <row r="282" spans="1:31" x14ac:dyDescent="0.3">
      <c r="A282" s="147" t="s">
        <v>3394</v>
      </c>
      <c r="B282" s="147">
        <v>0.44769015486247965</v>
      </c>
      <c r="C282" s="146">
        <f t="shared" si="60"/>
        <v>8.6946893793118224E-4</v>
      </c>
      <c r="D282" s="145">
        <f t="shared" si="61"/>
        <v>869468.93793118221</v>
      </c>
      <c r="E282" s="144">
        <v>0</v>
      </c>
      <c r="F282" s="144">
        <v>0</v>
      </c>
      <c r="G282" s="144">
        <v>0</v>
      </c>
      <c r="H282" s="144">
        <v>0</v>
      </c>
      <c r="I282" s="144">
        <v>0</v>
      </c>
      <c r="J282" s="144">
        <v>0</v>
      </c>
      <c r="K282" s="144">
        <v>0</v>
      </c>
      <c r="L282" s="144">
        <v>0</v>
      </c>
      <c r="M282" s="144">
        <v>0</v>
      </c>
      <c r="N282" s="144">
        <v>0</v>
      </c>
      <c r="O282" s="144">
        <v>0</v>
      </c>
      <c r="P282" s="144">
        <v>0</v>
      </c>
      <c r="Q282" s="144">
        <v>0</v>
      </c>
      <c r="R282" s="143">
        <f t="shared" si="62"/>
        <v>0</v>
      </c>
      <c r="S282" s="143">
        <f t="shared" si="63"/>
        <v>0</v>
      </c>
      <c r="T282" s="143">
        <f t="shared" si="64"/>
        <v>0</v>
      </c>
      <c r="U282" s="143">
        <f t="shared" si="65"/>
        <v>0</v>
      </c>
      <c r="V282" s="143">
        <f t="shared" si="66"/>
        <v>0</v>
      </c>
      <c r="W282" s="143">
        <f t="shared" si="67"/>
        <v>0</v>
      </c>
      <c r="X282" s="143">
        <f t="shared" si="68"/>
        <v>0</v>
      </c>
      <c r="Y282" s="143">
        <f t="shared" si="69"/>
        <v>0</v>
      </c>
      <c r="Z282" s="143">
        <f t="shared" si="70"/>
        <v>0</v>
      </c>
      <c r="AA282" s="143">
        <f t="shared" si="71"/>
        <v>0</v>
      </c>
      <c r="AB282" s="143">
        <f t="shared" si="72"/>
        <v>0</v>
      </c>
      <c r="AC282" s="143">
        <f t="shared" si="73"/>
        <v>0</v>
      </c>
      <c r="AD282" s="143">
        <f t="shared" si="74"/>
        <v>0</v>
      </c>
      <c r="AE282" s="142"/>
    </row>
    <row r="283" spans="1:31" x14ac:dyDescent="0.3">
      <c r="A283" s="147" t="s">
        <v>3393</v>
      </c>
      <c r="B283" s="147">
        <v>0.78912360427574502</v>
      </c>
      <c r="C283" s="146">
        <f t="shared" si="60"/>
        <v>1.5325743813080247E-3</v>
      </c>
      <c r="D283" s="145">
        <f t="shared" si="61"/>
        <v>1532574.3813080247</v>
      </c>
      <c r="E283" s="144">
        <v>0</v>
      </c>
      <c r="F283" s="144">
        <v>0</v>
      </c>
      <c r="G283" s="144">
        <v>0</v>
      </c>
      <c r="H283" s="144">
        <v>0</v>
      </c>
      <c r="I283" s="144">
        <v>0</v>
      </c>
      <c r="J283" s="144">
        <v>0</v>
      </c>
      <c r="K283" s="144">
        <v>0</v>
      </c>
      <c r="L283" s="144">
        <v>0</v>
      </c>
      <c r="M283" s="144">
        <v>0</v>
      </c>
      <c r="N283" s="144">
        <v>0</v>
      </c>
      <c r="O283" s="144">
        <v>0</v>
      </c>
      <c r="P283" s="144">
        <v>0</v>
      </c>
      <c r="Q283" s="144">
        <v>0</v>
      </c>
      <c r="R283" s="143">
        <f t="shared" si="62"/>
        <v>0</v>
      </c>
      <c r="S283" s="143">
        <f t="shared" si="63"/>
        <v>0</v>
      </c>
      <c r="T283" s="143">
        <f t="shared" si="64"/>
        <v>0</v>
      </c>
      <c r="U283" s="143">
        <f t="shared" si="65"/>
        <v>0</v>
      </c>
      <c r="V283" s="143">
        <f t="shared" si="66"/>
        <v>0</v>
      </c>
      <c r="W283" s="143">
        <f t="shared" si="67"/>
        <v>0</v>
      </c>
      <c r="X283" s="143">
        <f t="shared" si="68"/>
        <v>0</v>
      </c>
      <c r="Y283" s="143">
        <f t="shared" si="69"/>
        <v>0</v>
      </c>
      <c r="Z283" s="143">
        <f t="shared" si="70"/>
        <v>0</v>
      </c>
      <c r="AA283" s="143">
        <f t="shared" si="71"/>
        <v>0</v>
      </c>
      <c r="AB283" s="143">
        <f t="shared" si="72"/>
        <v>0</v>
      </c>
      <c r="AC283" s="143">
        <f t="shared" si="73"/>
        <v>0</v>
      </c>
      <c r="AD283" s="143">
        <f t="shared" si="74"/>
        <v>0</v>
      </c>
      <c r="AE283" s="142"/>
    </row>
    <row r="284" spans="1:31" x14ac:dyDescent="0.3">
      <c r="A284" s="147" t="s">
        <v>3392</v>
      </c>
      <c r="B284" s="147">
        <v>0.60698366396675418</v>
      </c>
      <c r="C284" s="146">
        <f t="shared" si="60"/>
        <v>1.1788363802926723E-3</v>
      </c>
      <c r="D284" s="145">
        <f t="shared" si="61"/>
        <v>1178836.3802926722</v>
      </c>
      <c r="E284" s="144">
        <v>0</v>
      </c>
      <c r="F284" s="144">
        <v>0</v>
      </c>
      <c r="G284" s="144">
        <v>0</v>
      </c>
      <c r="H284" s="144">
        <v>0</v>
      </c>
      <c r="I284" s="144">
        <v>0</v>
      </c>
      <c r="J284" s="144">
        <v>0</v>
      </c>
      <c r="K284" s="144">
        <v>0</v>
      </c>
      <c r="L284" s="144">
        <v>0</v>
      </c>
      <c r="M284" s="144">
        <v>0</v>
      </c>
      <c r="N284" s="144">
        <v>0</v>
      </c>
      <c r="O284" s="144">
        <v>0</v>
      </c>
      <c r="P284" s="144">
        <v>0</v>
      </c>
      <c r="Q284" s="144">
        <v>0</v>
      </c>
      <c r="R284" s="143">
        <f t="shared" si="62"/>
        <v>0</v>
      </c>
      <c r="S284" s="143">
        <f t="shared" si="63"/>
        <v>0</v>
      </c>
      <c r="T284" s="143">
        <f t="shared" si="64"/>
        <v>0</v>
      </c>
      <c r="U284" s="143">
        <f t="shared" si="65"/>
        <v>0</v>
      </c>
      <c r="V284" s="143">
        <f t="shared" si="66"/>
        <v>0</v>
      </c>
      <c r="W284" s="143">
        <f t="shared" si="67"/>
        <v>0</v>
      </c>
      <c r="X284" s="143">
        <f t="shared" si="68"/>
        <v>0</v>
      </c>
      <c r="Y284" s="143">
        <f t="shared" si="69"/>
        <v>0</v>
      </c>
      <c r="Z284" s="143">
        <f t="shared" si="70"/>
        <v>0</v>
      </c>
      <c r="AA284" s="143">
        <f t="shared" si="71"/>
        <v>0</v>
      </c>
      <c r="AB284" s="143">
        <f t="shared" si="72"/>
        <v>0</v>
      </c>
      <c r="AC284" s="143">
        <f t="shared" si="73"/>
        <v>0</v>
      </c>
      <c r="AD284" s="143">
        <f t="shared" si="74"/>
        <v>0</v>
      </c>
      <c r="AE284" s="142"/>
    </row>
    <row r="285" spans="1:31" x14ac:dyDescent="0.3">
      <c r="A285" s="147" t="s">
        <v>3391</v>
      </c>
      <c r="B285" s="147">
        <v>0.50618150046481059</v>
      </c>
      <c r="C285" s="146">
        <f t="shared" si="60"/>
        <v>9.8306627212908608E-4</v>
      </c>
      <c r="D285" s="145">
        <f t="shared" si="61"/>
        <v>983066.27212908608</v>
      </c>
      <c r="E285" s="144">
        <v>0.11</v>
      </c>
      <c r="F285" s="144">
        <v>0</v>
      </c>
      <c r="G285" s="144">
        <v>5.15</v>
      </c>
      <c r="H285" s="144">
        <v>0.04</v>
      </c>
      <c r="I285" s="144">
        <v>0.13</v>
      </c>
      <c r="J285" s="144">
        <v>0</v>
      </c>
      <c r="K285" s="144">
        <v>0</v>
      </c>
      <c r="L285" s="144">
        <v>0.17</v>
      </c>
      <c r="M285" s="144">
        <v>3.34</v>
      </c>
      <c r="N285" s="144">
        <v>0</v>
      </c>
      <c r="O285" s="144">
        <v>0</v>
      </c>
      <c r="P285" s="144">
        <v>0</v>
      </c>
      <c r="Q285" s="144">
        <v>5.26</v>
      </c>
      <c r="R285" s="143">
        <f t="shared" si="62"/>
        <v>1081.3728993419945</v>
      </c>
      <c r="S285" s="143">
        <f t="shared" si="63"/>
        <v>0</v>
      </c>
      <c r="T285" s="143">
        <f t="shared" si="64"/>
        <v>50627.913014647929</v>
      </c>
      <c r="U285" s="143">
        <f t="shared" si="65"/>
        <v>393.22650885163443</v>
      </c>
      <c r="V285" s="143">
        <f t="shared" si="66"/>
        <v>1277.9861537678119</v>
      </c>
      <c r="W285" s="143">
        <f t="shared" si="67"/>
        <v>0</v>
      </c>
      <c r="X285" s="143">
        <f t="shared" si="68"/>
        <v>0</v>
      </c>
      <c r="Y285" s="143">
        <f t="shared" si="69"/>
        <v>1671.2126626194463</v>
      </c>
      <c r="Z285" s="143">
        <f t="shared" si="70"/>
        <v>32834.413489111474</v>
      </c>
      <c r="AA285" s="143">
        <f t="shared" si="71"/>
        <v>0</v>
      </c>
      <c r="AB285" s="143">
        <f t="shared" si="72"/>
        <v>0</v>
      </c>
      <c r="AC285" s="143">
        <f t="shared" si="73"/>
        <v>0</v>
      </c>
      <c r="AD285" s="143">
        <f t="shared" si="74"/>
        <v>51709.285913989923</v>
      </c>
      <c r="AE285" s="142"/>
    </row>
    <row r="286" spans="1:31" x14ac:dyDescent="0.3">
      <c r="A286" s="147" t="s">
        <v>3390</v>
      </c>
      <c r="B286" s="147">
        <v>0.79173148120739167</v>
      </c>
      <c r="C286" s="146">
        <f t="shared" si="60"/>
        <v>1.5376391966973883E-3</v>
      </c>
      <c r="D286" s="145">
        <f t="shared" si="61"/>
        <v>1537639.1966973883</v>
      </c>
      <c r="E286" s="144">
        <v>0</v>
      </c>
      <c r="F286" s="144">
        <v>0</v>
      </c>
      <c r="G286" s="144">
        <v>11.19</v>
      </c>
      <c r="H286" s="144">
        <v>0</v>
      </c>
      <c r="I286" s="144">
        <v>0</v>
      </c>
      <c r="J286" s="144">
        <v>0</v>
      </c>
      <c r="K286" s="144">
        <v>0</v>
      </c>
      <c r="L286" s="144">
        <v>0</v>
      </c>
      <c r="M286" s="144">
        <v>0</v>
      </c>
      <c r="N286" s="144">
        <v>0</v>
      </c>
      <c r="O286" s="144">
        <v>0</v>
      </c>
      <c r="P286" s="144">
        <v>11.08</v>
      </c>
      <c r="Q286" s="144">
        <v>11.19</v>
      </c>
      <c r="R286" s="143">
        <f t="shared" si="62"/>
        <v>0</v>
      </c>
      <c r="S286" s="143">
        <f t="shared" si="63"/>
        <v>0</v>
      </c>
      <c r="T286" s="143">
        <f t="shared" si="64"/>
        <v>172061.82611043775</v>
      </c>
      <c r="U286" s="143">
        <f t="shared" si="65"/>
        <v>0</v>
      </c>
      <c r="V286" s="143">
        <f t="shared" si="66"/>
        <v>0</v>
      </c>
      <c r="W286" s="143">
        <f t="shared" si="67"/>
        <v>0</v>
      </c>
      <c r="X286" s="143">
        <f t="shared" si="68"/>
        <v>0</v>
      </c>
      <c r="Y286" s="143">
        <f t="shared" si="69"/>
        <v>0</v>
      </c>
      <c r="Z286" s="143">
        <f t="shared" si="70"/>
        <v>0</v>
      </c>
      <c r="AA286" s="143">
        <f t="shared" si="71"/>
        <v>0</v>
      </c>
      <c r="AB286" s="143">
        <f t="shared" si="72"/>
        <v>0</v>
      </c>
      <c r="AC286" s="143">
        <f t="shared" si="73"/>
        <v>170370.4229940706</v>
      </c>
      <c r="AD286" s="143">
        <f t="shared" si="74"/>
        <v>172061.82611043775</v>
      </c>
      <c r="AE286" s="142"/>
    </row>
    <row r="287" spans="1:31" x14ac:dyDescent="0.3">
      <c r="A287" s="147" t="s">
        <v>3389</v>
      </c>
      <c r="B287" s="147">
        <v>0.3815712417694257</v>
      </c>
      <c r="C287" s="146">
        <f t="shared" si="60"/>
        <v>7.4105793643877531E-4</v>
      </c>
      <c r="D287" s="145">
        <f t="shared" si="61"/>
        <v>741057.93643877527</v>
      </c>
      <c r="E287" s="144">
        <v>0.04</v>
      </c>
      <c r="F287" s="144">
        <v>0.01</v>
      </c>
      <c r="G287" s="144">
        <v>1.81</v>
      </c>
      <c r="H287" s="144">
        <v>0</v>
      </c>
      <c r="I287" s="144">
        <v>0</v>
      </c>
      <c r="J287" s="144">
        <v>0</v>
      </c>
      <c r="K287" s="144">
        <v>0</v>
      </c>
      <c r="L287" s="144">
        <v>0</v>
      </c>
      <c r="M287" s="144">
        <v>0</v>
      </c>
      <c r="N287" s="144">
        <v>0</v>
      </c>
      <c r="O287" s="144">
        <v>0.03</v>
      </c>
      <c r="P287" s="144">
        <v>1.81</v>
      </c>
      <c r="Q287" s="144">
        <v>1.88</v>
      </c>
      <c r="R287" s="143">
        <f t="shared" si="62"/>
        <v>296.42317457551013</v>
      </c>
      <c r="S287" s="143">
        <f t="shared" si="63"/>
        <v>74.105793643877533</v>
      </c>
      <c r="T287" s="143">
        <f t="shared" si="64"/>
        <v>13413.148649541834</v>
      </c>
      <c r="U287" s="143">
        <f t="shared" si="65"/>
        <v>0</v>
      </c>
      <c r="V287" s="143">
        <f t="shared" si="66"/>
        <v>0</v>
      </c>
      <c r="W287" s="143">
        <f t="shared" si="67"/>
        <v>0</v>
      </c>
      <c r="X287" s="143">
        <f t="shared" si="68"/>
        <v>0</v>
      </c>
      <c r="Y287" s="143">
        <f t="shared" si="69"/>
        <v>0</v>
      </c>
      <c r="Z287" s="143">
        <f t="shared" si="70"/>
        <v>0</v>
      </c>
      <c r="AA287" s="143">
        <f t="shared" si="71"/>
        <v>0</v>
      </c>
      <c r="AB287" s="143">
        <f t="shared" si="72"/>
        <v>222.31738093163258</v>
      </c>
      <c r="AC287" s="143">
        <f t="shared" si="73"/>
        <v>13413.148649541834</v>
      </c>
      <c r="AD287" s="143">
        <f t="shared" si="74"/>
        <v>13931.889205048974</v>
      </c>
      <c r="AE287" s="142"/>
    </row>
    <row r="288" spans="1:31" x14ac:dyDescent="0.3">
      <c r="A288" s="147" t="s">
        <v>3388</v>
      </c>
      <c r="B288" s="147">
        <v>0.71975362242989416</v>
      </c>
      <c r="C288" s="146">
        <f t="shared" si="60"/>
        <v>1.3978494073841627E-3</v>
      </c>
      <c r="D288" s="145">
        <f t="shared" si="61"/>
        <v>1397849.4073841628</v>
      </c>
      <c r="E288" s="144">
        <v>7.0000000000000007E-2</v>
      </c>
      <c r="F288" s="144">
        <v>0</v>
      </c>
      <c r="G288" s="144">
        <v>0.11</v>
      </c>
      <c r="H288" s="144">
        <v>0</v>
      </c>
      <c r="I288" s="144">
        <v>0</v>
      </c>
      <c r="J288" s="144">
        <v>0</v>
      </c>
      <c r="K288" s="144">
        <v>0</v>
      </c>
      <c r="L288" s="144">
        <v>0</v>
      </c>
      <c r="M288" s="144">
        <v>0</v>
      </c>
      <c r="N288" s="144">
        <v>0</v>
      </c>
      <c r="O288" s="144">
        <v>0</v>
      </c>
      <c r="P288" s="144">
        <v>0</v>
      </c>
      <c r="Q288" s="144">
        <v>0.18</v>
      </c>
      <c r="R288" s="143">
        <f t="shared" si="62"/>
        <v>978.494585168914</v>
      </c>
      <c r="S288" s="143">
        <f t="shared" si="63"/>
        <v>0</v>
      </c>
      <c r="T288" s="143">
        <f t="shared" si="64"/>
        <v>1537.634348122579</v>
      </c>
      <c r="U288" s="143">
        <f t="shared" si="65"/>
        <v>0</v>
      </c>
      <c r="V288" s="143">
        <f t="shared" si="66"/>
        <v>0</v>
      </c>
      <c r="W288" s="143">
        <f t="shared" si="67"/>
        <v>0</v>
      </c>
      <c r="X288" s="143">
        <f t="shared" si="68"/>
        <v>0</v>
      </c>
      <c r="Y288" s="143">
        <f t="shared" si="69"/>
        <v>0</v>
      </c>
      <c r="Z288" s="143">
        <f t="shared" si="70"/>
        <v>0</v>
      </c>
      <c r="AA288" s="143">
        <f t="shared" si="71"/>
        <v>0</v>
      </c>
      <c r="AB288" s="143">
        <f t="shared" si="72"/>
        <v>0</v>
      </c>
      <c r="AC288" s="143">
        <f t="shared" si="73"/>
        <v>0</v>
      </c>
      <c r="AD288" s="143">
        <f t="shared" si="74"/>
        <v>2516.128933291493</v>
      </c>
      <c r="AE288" s="142"/>
    </row>
    <row r="289" spans="1:31" x14ac:dyDescent="0.3">
      <c r="A289" s="147" t="s">
        <v>3387</v>
      </c>
      <c r="B289" s="147">
        <v>6.2494691461665752E-2</v>
      </c>
      <c r="C289" s="146">
        <f t="shared" si="60"/>
        <v>1.213723206135784E-4</v>
      </c>
      <c r="D289" s="145">
        <f t="shared" si="61"/>
        <v>121372.3206135784</v>
      </c>
      <c r="E289" s="144">
        <v>0</v>
      </c>
      <c r="F289" s="144">
        <v>0</v>
      </c>
      <c r="G289" s="144">
        <v>0</v>
      </c>
      <c r="H289" s="144">
        <v>0</v>
      </c>
      <c r="I289" s="144">
        <v>0</v>
      </c>
      <c r="J289" s="144">
        <v>0</v>
      </c>
      <c r="K289" s="144">
        <v>0</v>
      </c>
      <c r="L289" s="144">
        <v>0</v>
      </c>
      <c r="M289" s="144">
        <v>0</v>
      </c>
      <c r="N289" s="144">
        <v>0</v>
      </c>
      <c r="O289" s="144">
        <v>0</v>
      </c>
      <c r="P289" s="144">
        <v>0</v>
      </c>
      <c r="Q289" s="144">
        <v>0</v>
      </c>
      <c r="R289" s="143">
        <f t="shared" si="62"/>
        <v>0</v>
      </c>
      <c r="S289" s="143">
        <f t="shared" si="63"/>
        <v>0</v>
      </c>
      <c r="T289" s="143">
        <f t="shared" si="64"/>
        <v>0</v>
      </c>
      <c r="U289" s="143">
        <f t="shared" si="65"/>
        <v>0</v>
      </c>
      <c r="V289" s="143">
        <f t="shared" si="66"/>
        <v>0</v>
      </c>
      <c r="W289" s="143">
        <f t="shared" si="67"/>
        <v>0</v>
      </c>
      <c r="X289" s="143">
        <f t="shared" si="68"/>
        <v>0</v>
      </c>
      <c r="Y289" s="143">
        <f t="shared" si="69"/>
        <v>0</v>
      </c>
      <c r="Z289" s="143">
        <f t="shared" si="70"/>
        <v>0</v>
      </c>
      <c r="AA289" s="143">
        <f t="shared" si="71"/>
        <v>0</v>
      </c>
      <c r="AB289" s="143">
        <f t="shared" si="72"/>
        <v>0</v>
      </c>
      <c r="AC289" s="143">
        <f t="shared" si="73"/>
        <v>0</v>
      </c>
      <c r="AD289" s="143">
        <f t="shared" si="74"/>
        <v>0</v>
      </c>
      <c r="AE289" s="142"/>
    </row>
    <row r="290" spans="1:31" x14ac:dyDescent="0.3">
      <c r="A290" s="147" t="s">
        <v>3386</v>
      </c>
      <c r="B290" s="147">
        <v>0.91106162195786733</v>
      </c>
      <c r="C290" s="146">
        <f t="shared" si="60"/>
        <v>1.7693928987044503E-3</v>
      </c>
      <c r="D290" s="145">
        <f t="shared" si="61"/>
        <v>1769392.8987044503</v>
      </c>
      <c r="E290" s="144">
        <v>0</v>
      </c>
      <c r="F290" s="144">
        <v>0</v>
      </c>
      <c r="G290" s="144">
        <v>0</v>
      </c>
      <c r="H290" s="144">
        <v>0</v>
      </c>
      <c r="I290" s="144">
        <v>0</v>
      </c>
      <c r="J290" s="144">
        <v>0</v>
      </c>
      <c r="K290" s="144">
        <v>0</v>
      </c>
      <c r="L290" s="144">
        <v>0</v>
      </c>
      <c r="M290" s="144">
        <v>0</v>
      </c>
      <c r="N290" s="144">
        <v>0</v>
      </c>
      <c r="O290" s="144">
        <v>0</v>
      </c>
      <c r="P290" s="144">
        <v>0</v>
      </c>
      <c r="Q290" s="144">
        <v>0</v>
      </c>
      <c r="R290" s="143">
        <f t="shared" si="62"/>
        <v>0</v>
      </c>
      <c r="S290" s="143">
        <f t="shared" si="63"/>
        <v>0</v>
      </c>
      <c r="T290" s="143">
        <f t="shared" si="64"/>
        <v>0</v>
      </c>
      <c r="U290" s="143">
        <f t="shared" si="65"/>
        <v>0</v>
      </c>
      <c r="V290" s="143">
        <f t="shared" si="66"/>
        <v>0</v>
      </c>
      <c r="W290" s="143">
        <f t="shared" si="67"/>
        <v>0</v>
      </c>
      <c r="X290" s="143">
        <f t="shared" si="68"/>
        <v>0</v>
      </c>
      <c r="Y290" s="143">
        <f t="shared" si="69"/>
        <v>0</v>
      </c>
      <c r="Z290" s="143">
        <f t="shared" si="70"/>
        <v>0</v>
      </c>
      <c r="AA290" s="143">
        <f t="shared" si="71"/>
        <v>0</v>
      </c>
      <c r="AB290" s="143">
        <f t="shared" si="72"/>
        <v>0</v>
      </c>
      <c r="AC290" s="143">
        <f t="shared" si="73"/>
        <v>0</v>
      </c>
      <c r="AD290" s="143">
        <f t="shared" si="74"/>
        <v>0</v>
      </c>
      <c r="AE290" s="142"/>
    </row>
    <row r="291" spans="1:31" x14ac:dyDescent="0.3">
      <c r="A291" s="147" t="s">
        <v>3385</v>
      </c>
      <c r="B291" s="147">
        <v>0.70743211285743901</v>
      </c>
      <c r="C291" s="146">
        <f t="shared" si="60"/>
        <v>1.3739195314972062E-3</v>
      </c>
      <c r="D291" s="145">
        <f t="shared" si="61"/>
        <v>1373919.5314972063</v>
      </c>
      <c r="E291" s="144">
        <v>0</v>
      </c>
      <c r="F291" s="144">
        <v>0</v>
      </c>
      <c r="G291" s="144">
        <v>0</v>
      </c>
      <c r="H291" s="144">
        <v>0</v>
      </c>
      <c r="I291" s="144">
        <v>0</v>
      </c>
      <c r="J291" s="144">
        <v>0</v>
      </c>
      <c r="K291" s="144">
        <v>0</v>
      </c>
      <c r="L291" s="144">
        <v>0</v>
      </c>
      <c r="M291" s="144">
        <v>0</v>
      </c>
      <c r="N291" s="144">
        <v>0</v>
      </c>
      <c r="O291" s="144">
        <v>0</v>
      </c>
      <c r="P291" s="144">
        <v>0</v>
      </c>
      <c r="Q291" s="144">
        <v>0</v>
      </c>
      <c r="R291" s="143">
        <f t="shared" si="62"/>
        <v>0</v>
      </c>
      <c r="S291" s="143">
        <f t="shared" si="63"/>
        <v>0</v>
      </c>
      <c r="T291" s="143">
        <f t="shared" si="64"/>
        <v>0</v>
      </c>
      <c r="U291" s="143">
        <f t="shared" si="65"/>
        <v>0</v>
      </c>
      <c r="V291" s="143">
        <f t="shared" si="66"/>
        <v>0</v>
      </c>
      <c r="W291" s="143">
        <f t="shared" si="67"/>
        <v>0</v>
      </c>
      <c r="X291" s="143">
        <f t="shared" si="68"/>
        <v>0</v>
      </c>
      <c r="Y291" s="143">
        <f t="shared" si="69"/>
        <v>0</v>
      </c>
      <c r="Z291" s="143">
        <f t="shared" si="70"/>
        <v>0</v>
      </c>
      <c r="AA291" s="143">
        <f t="shared" si="71"/>
        <v>0</v>
      </c>
      <c r="AB291" s="143">
        <f t="shared" si="72"/>
        <v>0</v>
      </c>
      <c r="AC291" s="143">
        <f t="shared" si="73"/>
        <v>0</v>
      </c>
      <c r="AD291" s="143">
        <f t="shared" si="74"/>
        <v>0</v>
      </c>
      <c r="AE291" s="142"/>
    </row>
    <row r="292" spans="1:31" x14ac:dyDescent="0.3">
      <c r="A292" s="147" t="s">
        <v>3384</v>
      </c>
      <c r="B292" s="147">
        <v>0.43305131514159734</v>
      </c>
      <c r="C292" s="146">
        <f t="shared" si="60"/>
        <v>8.4103852397988575E-4</v>
      </c>
      <c r="D292" s="145">
        <f t="shared" si="61"/>
        <v>841038.52397988574</v>
      </c>
      <c r="E292" s="144">
        <v>3.34</v>
      </c>
      <c r="F292" s="144">
        <v>0</v>
      </c>
      <c r="G292" s="144">
        <v>3.51</v>
      </c>
      <c r="H292" s="144">
        <v>0</v>
      </c>
      <c r="I292" s="144">
        <v>0</v>
      </c>
      <c r="J292" s="144">
        <v>0</v>
      </c>
      <c r="K292" s="144">
        <v>0</v>
      </c>
      <c r="L292" s="144">
        <v>0</v>
      </c>
      <c r="M292" s="144">
        <v>2.5</v>
      </c>
      <c r="N292" s="144">
        <v>0</v>
      </c>
      <c r="O292" s="144">
        <v>0</v>
      </c>
      <c r="P292" s="144">
        <v>0.17</v>
      </c>
      <c r="Q292" s="144">
        <v>6.85</v>
      </c>
      <c r="R292" s="143">
        <f t="shared" si="62"/>
        <v>28090.686700928185</v>
      </c>
      <c r="S292" s="143">
        <f t="shared" si="63"/>
        <v>0</v>
      </c>
      <c r="T292" s="143">
        <f t="shared" si="64"/>
        <v>29520.452191693988</v>
      </c>
      <c r="U292" s="143">
        <f t="shared" si="65"/>
        <v>0</v>
      </c>
      <c r="V292" s="143">
        <f t="shared" si="66"/>
        <v>0</v>
      </c>
      <c r="W292" s="143">
        <f t="shared" si="67"/>
        <v>0</v>
      </c>
      <c r="X292" s="143">
        <f t="shared" si="68"/>
        <v>0</v>
      </c>
      <c r="Y292" s="143">
        <f t="shared" si="69"/>
        <v>0</v>
      </c>
      <c r="Z292" s="143">
        <f t="shared" si="70"/>
        <v>21025.963099497141</v>
      </c>
      <c r="AA292" s="143">
        <f t="shared" si="71"/>
        <v>0</v>
      </c>
      <c r="AB292" s="143">
        <f t="shared" si="72"/>
        <v>0</v>
      </c>
      <c r="AC292" s="143">
        <f t="shared" si="73"/>
        <v>1429.7654907658059</v>
      </c>
      <c r="AD292" s="143">
        <f t="shared" si="74"/>
        <v>57611.13889262217</v>
      </c>
      <c r="AE292" s="142"/>
    </row>
    <row r="293" spans="1:31" x14ac:dyDescent="0.3">
      <c r="A293" s="147" t="s">
        <v>3383</v>
      </c>
      <c r="B293" s="147">
        <v>0.85431095581929983</v>
      </c>
      <c r="C293" s="146">
        <f t="shared" si="60"/>
        <v>1.6591761765396655E-3</v>
      </c>
      <c r="D293" s="145">
        <f t="shared" si="61"/>
        <v>1659176.1765396656</v>
      </c>
      <c r="E293" s="144">
        <v>4.1500000000000004</v>
      </c>
      <c r="F293" s="144">
        <v>0.09</v>
      </c>
      <c r="G293" s="144">
        <v>0</v>
      </c>
      <c r="H293" s="144">
        <v>0</v>
      </c>
      <c r="I293" s="144">
        <v>0</v>
      </c>
      <c r="J293" s="144">
        <v>0</v>
      </c>
      <c r="K293" s="144">
        <v>0</v>
      </c>
      <c r="L293" s="144">
        <v>0</v>
      </c>
      <c r="M293" s="144">
        <v>0</v>
      </c>
      <c r="N293" s="144">
        <v>0</v>
      </c>
      <c r="O293" s="144">
        <v>0</v>
      </c>
      <c r="P293" s="144">
        <v>0</v>
      </c>
      <c r="Q293" s="144">
        <v>4.1500000000000004</v>
      </c>
      <c r="R293" s="143">
        <f t="shared" si="62"/>
        <v>68855.811326396128</v>
      </c>
      <c r="S293" s="143">
        <f t="shared" si="63"/>
        <v>1493.2585588856991</v>
      </c>
      <c r="T293" s="143">
        <f t="shared" si="64"/>
        <v>0</v>
      </c>
      <c r="U293" s="143">
        <f t="shared" si="65"/>
        <v>0</v>
      </c>
      <c r="V293" s="143">
        <f t="shared" si="66"/>
        <v>0</v>
      </c>
      <c r="W293" s="143">
        <f t="shared" si="67"/>
        <v>0</v>
      </c>
      <c r="X293" s="143">
        <f t="shared" si="68"/>
        <v>0</v>
      </c>
      <c r="Y293" s="143">
        <f t="shared" si="69"/>
        <v>0</v>
      </c>
      <c r="Z293" s="143">
        <f t="shared" si="70"/>
        <v>0</v>
      </c>
      <c r="AA293" s="143">
        <f t="shared" si="71"/>
        <v>0</v>
      </c>
      <c r="AB293" s="143">
        <f t="shared" si="72"/>
        <v>0</v>
      </c>
      <c r="AC293" s="143">
        <f t="shared" si="73"/>
        <v>0</v>
      </c>
      <c r="AD293" s="143">
        <f t="shared" si="74"/>
        <v>68855.811326396128</v>
      </c>
      <c r="AE293" s="142"/>
    </row>
    <row r="294" spans="1:31" x14ac:dyDescent="0.3">
      <c r="A294" s="147" t="s">
        <v>3382</v>
      </c>
      <c r="B294" s="147">
        <v>0.74029387089442966</v>
      </c>
      <c r="C294" s="146">
        <f t="shared" si="60"/>
        <v>1.4377410776014543E-3</v>
      </c>
      <c r="D294" s="145">
        <f t="shared" si="61"/>
        <v>1437741.0776014542</v>
      </c>
      <c r="E294" s="144">
        <v>0</v>
      </c>
      <c r="F294" s="144">
        <v>0</v>
      </c>
      <c r="G294" s="144">
        <v>0</v>
      </c>
      <c r="H294" s="144">
        <v>0</v>
      </c>
      <c r="I294" s="144">
        <v>0</v>
      </c>
      <c r="J294" s="144">
        <v>0</v>
      </c>
      <c r="K294" s="144">
        <v>0</v>
      </c>
      <c r="L294" s="144">
        <v>0</v>
      </c>
      <c r="M294" s="144">
        <v>0</v>
      </c>
      <c r="N294" s="144">
        <v>0</v>
      </c>
      <c r="O294" s="144">
        <v>0</v>
      </c>
      <c r="P294" s="144">
        <v>0</v>
      </c>
      <c r="Q294" s="144">
        <v>0</v>
      </c>
      <c r="R294" s="143">
        <f t="shared" si="62"/>
        <v>0</v>
      </c>
      <c r="S294" s="143">
        <f t="shared" si="63"/>
        <v>0</v>
      </c>
      <c r="T294" s="143">
        <f t="shared" si="64"/>
        <v>0</v>
      </c>
      <c r="U294" s="143">
        <f t="shared" si="65"/>
        <v>0</v>
      </c>
      <c r="V294" s="143">
        <f t="shared" si="66"/>
        <v>0</v>
      </c>
      <c r="W294" s="143">
        <f t="shared" si="67"/>
        <v>0</v>
      </c>
      <c r="X294" s="143">
        <f t="shared" si="68"/>
        <v>0</v>
      </c>
      <c r="Y294" s="143">
        <f t="shared" si="69"/>
        <v>0</v>
      </c>
      <c r="Z294" s="143">
        <f t="shared" si="70"/>
        <v>0</v>
      </c>
      <c r="AA294" s="143">
        <f t="shared" si="71"/>
        <v>0</v>
      </c>
      <c r="AB294" s="143">
        <f t="shared" si="72"/>
        <v>0</v>
      </c>
      <c r="AC294" s="143">
        <f t="shared" si="73"/>
        <v>0</v>
      </c>
      <c r="AD294" s="143">
        <f t="shared" si="74"/>
        <v>0</v>
      </c>
      <c r="AE294" s="142"/>
    </row>
    <row r="295" spans="1:31" x14ac:dyDescent="0.3">
      <c r="A295" s="147" t="s">
        <v>3381</v>
      </c>
      <c r="B295" s="147">
        <v>0.90934483014714629</v>
      </c>
      <c r="C295" s="146">
        <f t="shared" si="60"/>
        <v>1.7660586794099138E-3</v>
      </c>
      <c r="D295" s="145">
        <f t="shared" si="61"/>
        <v>1766058.6794099137</v>
      </c>
      <c r="E295" s="144">
        <v>0</v>
      </c>
      <c r="F295" s="144">
        <v>0</v>
      </c>
      <c r="G295" s="144">
        <v>0</v>
      </c>
      <c r="H295" s="144">
        <v>18.82</v>
      </c>
      <c r="I295" s="144">
        <v>0</v>
      </c>
      <c r="J295" s="144">
        <v>0</v>
      </c>
      <c r="K295" s="144">
        <v>0</v>
      </c>
      <c r="L295" s="144">
        <v>18.82</v>
      </c>
      <c r="M295" s="144">
        <v>0</v>
      </c>
      <c r="N295" s="144">
        <v>0</v>
      </c>
      <c r="O295" s="144">
        <v>0</v>
      </c>
      <c r="P295" s="144">
        <v>0</v>
      </c>
      <c r="Q295" s="144">
        <v>0</v>
      </c>
      <c r="R295" s="143">
        <f t="shared" si="62"/>
        <v>0</v>
      </c>
      <c r="S295" s="143">
        <f t="shared" si="63"/>
        <v>0</v>
      </c>
      <c r="T295" s="143">
        <f t="shared" si="64"/>
        <v>0</v>
      </c>
      <c r="U295" s="143">
        <f t="shared" si="65"/>
        <v>332372.24346494576</v>
      </c>
      <c r="V295" s="143">
        <f t="shared" si="66"/>
        <v>0</v>
      </c>
      <c r="W295" s="143">
        <f t="shared" si="67"/>
        <v>0</v>
      </c>
      <c r="X295" s="143">
        <f t="shared" si="68"/>
        <v>0</v>
      </c>
      <c r="Y295" s="143">
        <f t="shared" si="69"/>
        <v>332372.24346494576</v>
      </c>
      <c r="Z295" s="143">
        <f t="shared" si="70"/>
        <v>0</v>
      </c>
      <c r="AA295" s="143">
        <f t="shared" si="71"/>
        <v>0</v>
      </c>
      <c r="AB295" s="143">
        <f t="shared" si="72"/>
        <v>0</v>
      </c>
      <c r="AC295" s="143">
        <f t="shared" si="73"/>
        <v>0</v>
      </c>
      <c r="AD295" s="143">
        <f t="shared" si="74"/>
        <v>0</v>
      </c>
      <c r="AE295" s="142"/>
    </row>
    <row r="296" spans="1:31" x14ac:dyDescent="0.3">
      <c r="A296" s="147" t="s">
        <v>3380</v>
      </c>
      <c r="B296" s="147">
        <v>0.46943553990222087</v>
      </c>
      <c r="C296" s="146">
        <f t="shared" si="60"/>
        <v>9.1170113050914093E-4</v>
      </c>
      <c r="D296" s="145">
        <f t="shared" si="61"/>
        <v>911701.1305091409</v>
      </c>
      <c r="E296" s="144">
        <v>0</v>
      </c>
      <c r="F296" s="144">
        <v>0</v>
      </c>
      <c r="G296" s="144">
        <v>0</v>
      </c>
      <c r="H296" s="144">
        <v>0</v>
      </c>
      <c r="I296" s="144">
        <v>0</v>
      </c>
      <c r="J296" s="144">
        <v>0</v>
      </c>
      <c r="K296" s="144">
        <v>0</v>
      </c>
      <c r="L296" s="144">
        <v>0</v>
      </c>
      <c r="M296" s="144">
        <v>0</v>
      </c>
      <c r="N296" s="144">
        <v>0</v>
      </c>
      <c r="O296" s="144">
        <v>0</v>
      </c>
      <c r="P296" s="144">
        <v>0</v>
      </c>
      <c r="Q296" s="144">
        <v>0</v>
      </c>
      <c r="R296" s="143">
        <f t="shared" si="62"/>
        <v>0</v>
      </c>
      <c r="S296" s="143">
        <f t="shared" si="63"/>
        <v>0</v>
      </c>
      <c r="T296" s="143">
        <f t="shared" si="64"/>
        <v>0</v>
      </c>
      <c r="U296" s="143">
        <f t="shared" si="65"/>
        <v>0</v>
      </c>
      <c r="V296" s="143">
        <f t="shared" si="66"/>
        <v>0</v>
      </c>
      <c r="W296" s="143">
        <f t="shared" si="67"/>
        <v>0</v>
      </c>
      <c r="X296" s="143">
        <f t="shared" si="68"/>
        <v>0</v>
      </c>
      <c r="Y296" s="143">
        <f t="shared" si="69"/>
        <v>0</v>
      </c>
      <c r="Z296" s="143">
        <f t="shared" si="70"/>
        <v>0</v>
      </c>
      <c r="AA296" s="143">
        <f t="shared" si="71"/>
        <v>0</v>
      </c>
      <c r="AB296" s="143">
        <f t="shared" si="72"/>
        <v>0</v>
      </c>
      <c r="AC296" s="143">
        <f t="shared" si="73"/>
        <v>0</v>
      </c>
      <c r="AD296" s="143">
        <f t="shared" si="74"/>
        <v>0</v>
      </c>
      <c r="AE296" s="142"/>
    </row>
    <row r="297" spans="1:31" x14ac:dyDescent="0.3">
      <c r="A297" s="147" t="s">
        <v>3379</v>
      </c>
      <c r="B297" s="147">
        <v>0.80211890657433937</v>
      </c>
      <c r="C297" s="146">
        <f t="shared" si="60"/>
        <v>1.5578128449305368E-3</v>
      </c>
      <c r="D297" s="145">
        <f t="shared" si="61"/>
        <v>1557812.8449305368</v>
      </c>
      <c r="E297" s="144">
        <v>0</v>
      </c>
      <c r="F297" s="144">
        <v>0</v>
      </c>
      <c r="G297" s="144">
        <v>0</v>
      </c>
      <c r="H297" s="144">
        <v>0</v>
      </c>
      <c r="I297" s="144">
        <v>0</v>
      </c>
      <c r="J297" s="144">
        <v>0</v>
      </c>
      <c r="K297" s="144">
        <v>0</v>
      </c>
      <c r="L297" s="144">
        <v>0</v>
      </c>
      <c r="M297" s="144">
        <v>0</v>
      </c>
      <c r="N297" s="144">
        <v>0</v>
      </c>
      <c r="O297" s="144">
        <v>0</v>
      </c>
      <c r="P297" s="144">
        <v>0</v>
      </c>
      <c r="Q297" s="144">
        <v>0</v>
      </c>
      <c r="R297" s="143">
        <f t="shared" si="62"/>
        <v>0</v>
      </c>
      <c r="S297" s="143">
        <f t="shared" si="63"/>
        <v>0</v>
      </c>
      <c r="T297" s="143">
        <f t="shared" si="64"/>
        <v>0</v>
      </c>
      <c r="U297" s="143">
        <f t="shared" si="65"/>
        <v>0</v>
      </c>
      <c r="V297" s="143">
        <f t="shared" si="66"/>
        <v>0</v>
      </c>
      <c r="W297" s="143">
        <f t="shared" si="67"/>
        <v>0</v>
      </c>
      <c r="X297" s="143">
        <f t="shared" si="68"/>
        <v>0</v>
      </c>
      <c r="Y297" s="143">
        <f t="shared" si="69"/>
        <v>0</v>
      </c>
      <c r="Z297" s="143">
        <f t="shared" si="70"/>
        <v>0</v>
      </c>
      <c r="AA297" s="143">
        <f t="shared" si="71"/>
        <v>0</v>
      </c>
      <c r="AB297" s="143">
        <f t="shared" si="72"/>
        <v>0</v>
      </c>
      <c r="AC297" s="143">
        <f t="shared" si="73"/>
        <v>0</v>
      </c>
      <c r="AD297" s="143">
        <f t="shared" si="74"/>
        <v>0</v>
      </c>
      <c r="AE297" s="142"/>
    </row>
    <row r="298" spans="1:31" x14ac:dyDescent="0.3">
      <c r="A298" s="147" t="s">
        <v>3378</v>
      </c>
      <c r="B298" s="147">
        <v>0.44541789949281929</v>
      </c>
      <c r="C298" s="146">
        <f t="shared" si="60"/>
        <v>8.6505594059025595E-4</v>
      </c>
      <c r="D298" s="145">
        <f t="shared" si="61"/>
        <v>865055.94059025601</v>
      </c>
      <c r="E298" s="144">
        <v>0</v>
      </c>
      <c r="F298" s="144">
        <v>0</v>
      </c>
      <c r="G298" s="144">
        <v>0</v>
      </c>
      <c r="H298" s="144">
        <v>0</v>
      </c>
      <c r="I298" s="144">
        <v>0</v>
      </c>
      <c r="J298" s="144">
        <v>0</v>
      </c>
      <c r="K298" s="144">
        <v>0</v>
      </c>
      <c r="L298" s="144">
        <v>0</v>
      </c>
      <c r="M298" s="144">
        <v>0</v>
      </c>
      <c r="N298" s="144">
        <v>0</v>
      </c>
      <c r="O298" s="144">
        <v>0</v>
      </c>
      <c r="P298" s="144">
        <v>0</v>
      </c>
      <c r="Q298" s="144">
        <v>0</v>
      </c>
      <c r="R298" s="143">
        <f t="shared" si="62"/>
        <v>0</v>
      </c>
      <c r="S298" s="143">
        <f t="shared" si="63"/>
        <v>0</v>
      </c>
      <c r="T298" s="143">
        <f t="shared" si="64"/>
        <v>0</v>
      </c>
      <c r="U298" s="143">
        <f t="shared" si="65"/>
        <v>0</v>
      </c>
      <c r="V298" s="143">
        <f t="shared" si="66"/>
        <v>0</v>
      </c>
      <c r="W298" s="143">
        <f t="shared" si="67"/>
        <v>0</v>
      </c>
      <c r="X298" s="143">
        <f t="shared" si="68"/>
        <v>0</v>
      </c>
      <c r="Y298" s="143">
        <f t="shared" si="69"/>
        <v>0</v>
      </c>
      <c r="Z298" s="143">
        <f t="shared" si="70"/>
        <v>0</v>
      </c>
      <c r="AA298" s="143">
        <f t="shared" si="71"/>
        <v>0</v>
      </c>
      <c r="AB298" s="143">
        <f t="shared" si="72"/>
        <v>0</v>
      </c>
      <c r="AC298" s="143">
        <f t="shared" si="73"/>
        <v>0</v>
      </c>
      <c r="AD298" s="143">
        <f t="shared" si="74"/>
        <v>0</v>
      </c>
      <c r="AE298" s="142"/>
    </row>
    <row r="299" spans="1:31" x14ac:dyDescent="0.3">
      <c r="A299" s="147" t="s">
        <v>3377</v>
      </c>
      <c r="B299" s="147">
        <v>0.81637304883867123</v>
      </c>
      <c r="C299" s="146">
        <f t="shared" si="60"/>
        <v>1.5854961294546194E-3</v>
      </c>
      <c r="D299" s="145">
        <f t="shared" si="61"/>
        <v>1585496.1294546195</v>
      </c>
      <c r="E299" s="144">
        <v>0</v>
      </c>
      <c r="F299" s="144">
        <v>0</v>
      </c>
      <c r="G299" s="144">
        <v>34.090000000000003</v>
      </c>
      <c r="H299" s="144">
        <v>0</v>
      </c>
      <c r="I299" s="144">
        <v>0</v>
      </c>
      <c r="J299" s="144">
        <v>0</v>
      </c>
      <c r="K299" s="144">
        <v>0</v>
      </c>
      <c r="L299" s="144">
        <v>0</v>
      </c>
      <c r="M299" s="144">
        <v>0</v>
      </c>
      <c r="N299" s="144">
        <v>0</v>
      </c>
      <c r="O299" s="144">
        <v>0</v>
      </c>
      <c r="P299" s="144">
        <v>34.090000000000003</v>
      </c>
      <c r="Q299" s="144">
        <v>34.090000000000003</v>
      </c>
      <c r="R299" s="143">
        <f t="shared" si="62"/>
        <v>0</v>
      </c>
      <c r="S299" s="143">
        <f t="shared" si="63"/>
        <v>0</v>
      </c>
      <c r="T299" s="143">
        <f t="shared" si="64"/>
        <v>540495.63053107983</v>
      </c>
      <c r="U299" s="143">
        <f t="shared" si="65"/>
        <v>0</v>
      </c>
      <c r="V299" s="143">
        <f t="shared" si="66"/>
        <v>0</v>
      </c>
      <c r="W299" s="143">
        <f t="shared" si="67"/>
        <v>0</v>
      </c>
      <c r="X299" s="143">
        <f t="shared" si="68"/>
        <v>0</v>
      </c>
      <c r="Y299" s="143">
        <f t="shared" si="69"/>
        <v>0</v>
      </c>
      <c r="Z299" s="143">
        <f t="shared" si="70"/>
        <v>0</v>
      </c>
      <c r="AA299" s="143">
        <f t="shared" si="71"/>
        <v>0</v>
      </c>
      <c r="AB299" s="143">
        <f t="shared" si="72"/>
        <v>0</v>
      </c>
      <c r="AC299" s="143">
        <f t="shared" si="73"/>
        <v>540495.63053107983</v>
      </c>
      <c r="AD299" s="143">
        <f t="shared" si="74"/>
        <v>540495.63053107983</v>
      </c>
      <c r="AE299" s="142"/>
    </row>
    <row r="300" spans="1:31" x14ac:dyDescent="0.3">
      <c r="A300" s="147" t="s">
        <v>3376</v>
      </c>
      <c r="B300" s="147">
        <v>0.73402211664145356</v>
      </c>
      <c r="C300" s="146">
        <f t="shared" si="60"/>
        <v>1.4255605651419486E-3</v>
      </c>
      <c r="D300" s="145">
        <f t="shared" si="61"/>
        <v>1425560.5651419486</v>
      </c>
      <c r="E300" s="144">
        <v>0</v>
      </c>
      <c r="F300" s="144">
        <v>0</v>
      </c>
      <c r="G300" s="144">
        <v>0</v>
      </c>
      <c r="H300" s="144">
        <v>0</v>
      </c>
      <c r="I300" s="144">
        <v>0</v>
      </c>
      <c r="J300" s="144">
        <v>0</v>
      </c>
      <c r="K300" s="144">
        <v>0</v>
      </c>
      <c r="L300" s="144">
        <v>0</v>
      </c>
      <c r="M300" s="144">
        <v>0</v>
      </c>
      <c r="N300" s="144">
        <v>0</v>
      </c>
      <c r="O300" s="144">
        <v>19.586064178899999</v>
      </c>
      <c r="P300" s="144">
        <v>0</v>
      </c>
      <c r="Q300" s="144">
        <v>19.586064178899999</v>
      </c>
      <c r="R300" s="143">
        <f t="shared" si="62"/>
        <v>0</v>
      </c>
      <c r="S300" s="143">
        <f t="shared" si="63"/>
        <v>0</v>
      </c>
      <c r="T300" s="143">
        <f t="shared" si="64"/>
        <v>0</v>
      </c>
      <c r="U300" s="143">
        <f t="shared" si="65"/>
        <v>0</v>
      </c>
      <c r="V300" s="143">
        <f t="shared" si="66"/>
        <v>0</v>
      </c>
      <c r="W300" s="143">
        <f t="shared" si="67"/>
        <v>0</v>
      </c>
      <c r="X300" s="143">
        <f t="shared" si="68"/>
        <v>0</v>
      </c>
      <c r="Y300" s="143">
        <f t="shared" si="69"/>
        <v>0</v>
      </c>
      <c r="Z300" s="143">
        <f t="shared" si="70"/>
        <v>0</v>
      </c>
      <c r="AA300" s="143">
        <f t="shared" si="71"/>
        <v>0</v>
      </c>
      <c r="AB300" s="143">
        <f t="shared" si="72"/>
        <v>279211.20719779161</v>
      </c>
      <c r="AC300" s="143">
        <f t="shared" si="73"/>
        <v>0</v>
      </c>
      <c r="AD300" s="143">
        <f t="shared" si="74"/>
        <v>279211.20719779161</v>
      </c>
      <c r="AE300" s="142"/>
    </row>
    <row r="301" spans="1:31" x14ac:dyDescent="0.3">
      <c r="A301" s="147" t="s">
        <v>3375</v>
      </c>
      <c r="B301" s="147">
        <v>0.43952542087117741</v>
      </c>
      <c r="C301" s="146">
        <f t="shared" si="60"/>
        <v>8.5361202771145933E-4</v>
      </c>
      <c r="D301" s="145">
        <f t="shared" si="61"/>
        <v>853612.02771145932</v>
      </c>
      <c r="E301" s="144">
        <v>0</v>
      </c>
      <c r="F301" s="144">
        <v>0</v>
      </c>
      <c r="G301" s="144">
        <v>0</v>
      </c>
      <c r="H301" s="144">
        <v>0</v>
      </c>
      <c r="I301" s="144">
        <v>0</v>
      </c>
      <c r="J301" s="144">
        <v>0</v>
      </c>
      <c r="K301" s="144">
        <v>0</v>
      </c>
      <c r="L301" s="144">
        <v>0</v>
      </c>
      <c r="M301" s="144">
        <v>0</v>
      </c>
      <c r="N301" s="144">
        <v>0</v>
      </c>
      <c r="O301" s="144">
        <v>0</v>
      </c>
      <c r="P301" s="144">
        <v>0</v>
      </c>
      <c r="Q301" s="144">
        <v>0</v>
      </c>
      <c r="R301" s="143">
        <f t="shared" si="62"/>
        <v>0</v>
      </c>
      <c r="S301" s="143">
        <f t="shared" si="63"/>
        <v>0</v>
      </c>
      <c r="T301" s="143">
        <f t="shared" si="64"/>
        <v>0</v>
      </c>
      <c r="U301" s="143">
        <f t="shared" si="65"/>
        <v>0</v>
      </c>
      <c r="V301" s="143">
        <f t="shared" si="66"/>
        <v>0</v>
      </c>
      <c r="W301" s="143">
        <f t="shared" si="67"/>
        <v>0</v>
      </c>
      <c r="X301" s="143">
        <f t="shared" si="68"/>
        <v>0</v>
      </c>
      <c r="Y301" s="143">
        <f t="shared" si="69"/>
        <v>0</v>
      </c>
      <c r="Z301" s="143">
        <f t="shared" si="70"/>
        <v>0</v>
      </c>
      <c r="AA301" s="143">
        <f t="shared" si="71"/>
        <v>0</v>
      </c>
      <c r="AB301" s="143">
        <f t="shared" si="72"/>
        <v>0</v>
      </c>
      <c r="AC301" s="143">
        <f t="shared" si="73"/>
        <v>0</v>
      </c>
      <c r="AD301" s="143">
        <f t="shared" si="74"/>
        <v>0</v>
      </c>
      <c r="AE301" s="142"/>
    </row>
    <row r="302" spans="1:31" x14ac:dyDescent="0.3">
      <c r="A302" s="147" t="s">
        <v>3374</v>
      </c>
      <c r="B302" s="147">
        <v>0.92685908894343194</v>
      </c>
      <c r="C302" s="146">
        <f t="shared" si="60"/>
        <v>1.8000735082571912E-3</v>
      </c>
      <c r="D302" s="145">
        <f t="shared" si="61"/>
        <v>1800073.5082571912</v>
      </c>
      <c r="E302" s="144">
        <v>0</v>
      </c>
      <c r="F302" s="144">
        <v>0</v>
      </c>
      <c r="G302" s="144">
        <v>0</v>
      </c>
      <c r="H302" s="144">
        <v>0</v>
      </c>
      <c r="I302" s="144">
        <v>0</v>
      </c>
      <c r="J302" s="144">
        <v>0</v>
      </c>
      <c r="K302" s="144">
        <v>0</v>
      </c>
      <c r="L302" s="144">
        <v>0</v>
      </c>
      <c r="M302" s="144">
        <v>0</v>
      </c>
      <c r="N302" s="144">
        <v>0</v>
      </c>
      <c r="O302" s="144">
        <v>0</v>
      </c>
      <c r="P302" s="144">
        <v>0</v>
      </c>
      <c r="Q302" s="144">
        <v>0</v>
      </c>
      <c r="R302" s="143">
        <f t="shared" si="62"/>
        <v>0</v>
      </c>
      <c r="S302" s="143">
        <f t="shared" si="63"/>
        <v>0</v>
      </c>
      <c r="T302" s="143">
        <f t="shared" si="64"/>
        <v>0</v>
      </c>
      <c r="U302" s="143">
        <f t="shared" si="65"/>
        <v>0</v>
      </c>
      <c r="V302" s="143">
        <f t="shared" si="66"/>
        <v>0</v>
      </c>
      <c r="W302" s="143">
        <f t="shared" si="67"/>
        <v>0</v>
      </c>
      <c r="X302" s="143">
        <f t="shared" si="68"/>
        <v>0</v>
      </c>
      <c r="Y302" s="143">
        <f t="shared" si="69"/>
        <v>0</v>
      </c>
      <c r="Z302" s="143">
        <f t="shared" si="70"/>
        <v>0</v>
      </c>
      <c r="AA302" s="143">
        <f t="shared" si="71"/>
        <v>0</v>
      </c>
      <c r="AB302" s="143">
        <f t="shared" si="72"/>
        <v>0</v>
      </c>
      <c r="AC302" s="143">
        <f t="shared" si="73"/>
        <v>0</v>
      </c>
      <c r="AD302" s="143">
        <f t="shared" si="74"/>
        <v>0</v>
      </c>
      <c r="AE302" s="142"/>
    </row>
    <row r="303" spans="1:31" x14ac:dyDescent="0.3">
      <c r="A303" s="147" t="s">
        <v>3373</v>
      </c>
      <c r="B303" s="147">
        <v>0.2356103900644847</v>
      </c>
      <c r="C303" s="146">
        <f t="shared" si="60"/>
        <v>4.5758414249213547E-4</v>
      </c>
      <c r="D303" s="145">
        <f t="shared" si="61"/>
        <v>457584.14249213546</v>
      </c>
      <c r="E303" s="144">
        <v>0</v>
      </c>
      <c r="F303" s="144">
        <v>0</v>
      </c>
      <c r="G303" s="144">
        <v>0</v>
      </c>
      <c r="H303" s="144">
        <v>0</v>
      </c>
      <c r="I303" s="144">
        <v>0</v>
      </c>
      <c r="J303" s="144">
        <v>0</v>
      </c>
      <c r="K303" s="144">
        <v>0</v>
      </c>
      <c r="L303" s="144">
        <v>0</v>
      </c>
      <c r="M303" s="144">
        <v>0</v>
      </c>
      <c r="N303" s="144">
        <v>0</v>
      </c>
      <c r="O303" s="144">
        <v>0</v>
      </c>
      <c r="P303" s="144">
        <v>0</v>
      </c>
      <c r="Q303" s="144">
        <v>0</v>
      </c>
      <c r="R303" s="143">
        <f t="shared" si="62"/>
        <v>0</v>
      </c>
      <c r="S303" s="143">
        <f t="shared" si="63"/>
        <v>0</v>
      </c>
      <c r="T303" s="143">
        <f t="shared" si="64"/>
        <v>0</v>
      </c>
      <c r="U303" s="143">
        <f t="shared" si="65"/>
        <v>0</v>
      </c>
      <c r="V303" s="143">
        <f t="shared" si="66"/>
        <v>0</v>
      </c>
      <c r="W303" s="143">
        <f t="shared" si="67"/>
        <v>0</v>
      </c>
      <c r="X303" s="143">
        <f t="shared" si="68"/>
        <v>0</v>
      </c>
      <c r="Y303" s="143">
        <f t="shared" si="69"/>
        <v>0</v>
      </c>
      <c r="Z303" s="143">
        <f t="shared" si="70"/>
        <v>0</v>
      </c>
      <c r="AA303" s="143">
        <f t="shared" si="71"/>
        <v>0</v>
      </c>
      <c r="AB303" s="143">
        <f t="shared" si="72"/>
        <v>0</v>
      </c>
      <c r="AC303" s="143">
        <f t="shared" si="73"/>
        <v>0</v>
      </c>
      <c r="AD303" s="143">
        <f t="shared" si="74"/>
        <v>0</v>
      </c>
      <c r="AE303" s="142"/>
    </row>
    <row r="304" spans="1:31" x14ac:dyDescent="0.3">
      <c r="A304" s="147" t="s">
        <v>3372</v>
      </c>
      <c r="B304" s="147">
        <v>0.74276384290559683</v>
      </c>
      <c r="C304" s="146">
        <f t="shared" si="60"/>
        <v>1.4425380647988364E-3</v>
      </c>
      <c r="D304" s="145">
        <f t="shared" si="61"/>
        <v>1442538.0647988364</v>
      </c>
      <c r="E304" s="144">
        <v>0</v>
      </c>
      <c r="F304" s="144">
        <v>0</v>
      </c>
      <c r="G304" s="144">
        <v>0</v>
      </c>
      <c r="H304" s="144">
        <v>0</v>
      </c>
      <c r="I304" s="144">
        <v>0</v>
      </c>
      <c r="J304" s="144">
        <v>0</v>
      </c>
      <c r="K304" s="144">
        <v>0</v>
      </c>
      <c r="L304" s="144">
        <v>0</v>
      </c>
      <c r="M304" s="144">
        <v>0</v>
      </c>
      <c r="N304" s="144">
        <v>0</v>
      </c>
      <c r="O304" s="144">
        <v>0</v>
      </c>
      <c r="P304" s="144">
        <v>0</v>
      </c>
      <c r="Q304" s="144">
        <v>0</v>
      </c>
      <c r="R304" s="143">
        <f t="shared" si="62"/>
        <v>0</v>
      </c>
      <c r="S304" s="143">
        <f t="shared" si="63"/>
        <v>0</v>
      </c>
      <c r="T304" s="143">
        <f t="shared" si="64"/>
        <v>0</v>
      </c>
      <c r="U304" s="143">
        <f t="shared" si="65"/>
        <v>0</v>
      </c>
      <c r="V304" s="143">
        <f t="shared" si="66"/>
        <v>0</v>
      </c>
      <c r="W304" s="143">
        <f t="shared" si="67"/>
        <v>0</v>
      </c>
      <c r="X304" s="143">
        <f t="shared" si="68"/>
        <v>0</v>
      </c>
      <c r="Y304" s="143">
        <f t="shared" si="69"/>
        <v>0</v>
      </c>
      <c r="Z304" s="143">
        <f t="shared" si="70"/>
        <v>0</v>
      </c>
      <c r="AA304" s="143">
        <f t="shared" si="71"/>
        <v>0</v>
      </c>
      <c r="AB304" s="143">
        <f t="shared" si="72"/>
        <v>0</v>
      </c>
      <c r="AC304" s="143">
        <f t="shared" si="73"/>
        <v>0</v>
      </c>
      <c r="AD304" s="143">
        <f t="shared" si="74"/>
        <v>0</v>
      </c>
      <c r="AE304" s="142"/>
    </row>
    <row r="305" spans="1:31" x14ac:dyDescent="0.3">
      <c r="A305" s="147" t="s">
        <v>3371</v>
      </c>
      <c r="B305" s="147">
        <v>0.70179308249159567</v>
      </c>
      <c r="C305" s="146">
        <f t="shared" si="60"/>
        <v>1.3629678460739304E-3</v>
      </c>
      <c r="D305" s="145">
        <f t="shared" si="61"/>
        <v>1362967.8460739304</v>
      </c>
      <c r="E305" s="144">
        <v>0</v>
      </c>
      <c r="F305" s="144">
        <v>0</v>
      </c>
      <c r="G305" s="144">
        <v>0</v>
      </c>
      <c r="H305" s="144">
        <v>0</v>
      </c>
      <c r="I305" s="144">
        <v>0</v>
      </c>
      <c r="J305" s="144">
        <v>0</v>
      </c>
      <c r="K305" s="144">
        <v>0</v>
      </c>
      <c r="L305" s="144">
        <v>0</v>
      </c>
      <c r="M305" s="144">
        <v>0</v>
      </c>
      <c r="N305" s="144">
        <v>0</v>
      </c>
      <c r="O305" s="144">
        <v>0</v>
      </c>
      <c r="P305" s="144">
        <v>0</v>
      </c>
      <c r="Q305" s="144">
        <v>0</v>
      </c>
      <c r="R305" s="143">
        <f t="shared" si="62"/>
        <v>0</v>
      </c>
      <c r="S305" s="143">
        <f t="shared" si="63"/>
        <v>0</v>
      </c>
      <c r="T305" s="143">
        <f t="shared" si="64"/>
        <v>0</v>
      </c>
      <c r="U305" s="143">
        <f t="shared" si="65"/>
        <v>0</v>
      </c>
      <c r="V305" s="143">
        <f t="shared" si="66"/>
        <v>0</v>
      </c>
      <c r="W305" s="143">
        <f t="shared" si="67"/>
        <v>0</v>
      </c>
      <c r="X305" s="143">
        <f t="shared" si="68"/>
        <v>0</v>
      </c>
      <c r="Y305" s="143">
        <f t="shared" si="69"/>
        <v>0</v>
      </c>
      <c r="Z305" s="143">
        <f t="shared" si="70"/>
        <v>0</v>
      </c>
      <c r="AA305" s="143">
        <f t="shared" si="71"/>
        <v>0</v>
      </c>
      <c r="AB305" s="143">
        <f t="shared" si="72"/>
        <v>0</v>
      </c>
      <c r="AC305" s="143">
        <f t="shared" si="73"/>
        <v>0</v>
      </c>
      <c r="AD305" s="143">
        <f t="shared" si="74"/>
        <v>0</v>
      </c>
      <c r="AE305" s="142"/>
    </row>
    <row r="306" spans="1:31" x14ac:dyDescent="0.3">
      <c r="A306" s="147" t="s">
        <v>3370</v>
      </c>
      <c r="B306" s="147">
        <v>0.29432881841542036</v>
      </c>
      <c r="C306" s="146">
        <f t="shared" si="60"/>
        <v>5.7162249911170166E-4</v>
      </c>
      <c r="D306" s="145">
        <f t="shared" si="61"/>
        <v>571622.49911170162</v>
      </c>
      <c r="E306" s="144">
        <v>0</v>
      </c>
      <c r="F306" s="144">
        <v>0</v>
      </c>
      <c r="G306" s="144">
        <v>33.520000000000003</v>
      </c>
      <c r="H306" s="144">
        <v>0</v>
      </c>
      <c r="I306" s="144">
        <v>0</v>
      </c>
      <c r="J306" s="144">
        <v>0</v>
      </c>
      <c r="K306" s="144">
        <v>0</v>
      </c>
      <c r="L306" s="144">
        <v>0</v>
      </c>
      <c r="M306" s="144">
        <v>0</v>
      </c>
      <c r="N306" s="144">
        <v>0</v>
      </c>
      <c r="O306" s="144">
        <v>0</v>
      </c>
      <c r="P306" s="144">
        <v>33.520000000000003</v>
      </c>
      <c r="Q306" s="144">
        <v>33.520000000000003</v>
      </c>
      <c r="R306" s="143">
        <f t="shared" si="62"/>
        <v>0</v>
      </c>
      <c r="S306" s="143">
        <f t="shared" si="63"/>
        <v>0</v>
      </c>
      <c r="T306" s="143">
        <f t="shared" si="64"/>
        <v>191607.86170224237</v>
      </c>
      <c r="U306" s="143">
        <f t="shared" si="65"/>
        <v>0</v>
      </c>
      <c r="V306" s="143">
        <f t="shared" si="66"/>
        <v>0</v>
      </c>
      <c r="W306" s="143">
        <f t="shared" si="67"/>
        <v>0</v>
      </c>
      <c r="X306" s="143">
        <f t="shared" si="68"/>
        <v>0</v>
      </c>
      <c r="Y306" s="143">
        <f t="shared" si="69"/>
        <v>0</v>
      </c>
      <c r="Z306" s="143">
        <f t="shared" si="70"/>
        <v>0</v>
      </c>
      <c r="AA306" s="143">
        <f t="shared" si="71"/>
        <v>0</v>
      </c>
      <c r="AB306" s="143">
        <f t="shared" si="72"/>
        <v>0</v>
      </c>
      <c r="AC306" s="143">
        <f t="shared" si="73"/>
        <v>191607.86170224237</v>
      </c>
      <c r="AD306" s="143">
        <f t="shared" si="74"/>
        <v>191607.86170224237</v>
      </c>
      <c r="AE306" s="142"/>
    </row>
    <row r="307" spans="1:31" x14ac:dyDescent="0.3">
      <c r="A307" s="147" t="s">
        <v>3369</v>
      </c>
      <c r="B307" s="147">
        <v>0.30668945274113946</v>
      </c>
      <c r="C307" s="146">
        <f t="shared" si="60"/>
        <v>5.9562836004612395E-4</v>
      </c>
      <c r="D307" s="145">
        <f t="shared" si="61"/>
        <v>595628.36004612397</v>
      </c>
      <c r="E307" s="144">
        <v>0</v>
      </c>
      <c r="F307" s="144">
        <v>0</v>
      </c>
      <c r="G307" s="144">
        <v>1</v>
      </c>
      <c r="H307" s="144">
        <v>0</v>
      </c>
      <c r="I307" s="144">
        <v>0</v>
      </c>
      <c r="J307" s="144">
        <v>0</v>
      </c>
      <c r="K307" s="144">
        <v>0</v>
      </c>
      <c r="L307" s="144">
        <v>0</v>
      </c>
      <c r="M307" s="144">
        <v>0</v>
      </c>
      <c r="N307" s="144">
        <v>0</v>
      </c>
      <c r="O307" s="144">
        <v>0</v>
      </c>
      <c r="P307" s="144">
        <v>0</v>
      </c>
      <c r="Q307" s="144">
        <v>1</v>
      </c>
      <c r="R307" s="143">
        <f t="shared" si="62"/>
        <v>0</v>
      </c>
      <c r="S307" s="143">
        <f t="shared" si="63"/>
        <v>0</v>
      </c>
      <c r="T307" s="143">
        <f t="shared" si="64"/>
        <v>5956.28360046124</v>
      </c>
      <c r="U307" s="143">
        <f t="shared" si="65"/>
        <v>0</v>
      </c>
      <c r="V307" s="143">
        <f t="shared" si="66"/>
        <v>0</v>
      </c>
      <c r="W307" s="143">
        <f t="shared" si="67"/>
        <v>0</v>
      </c>
      <c r="X307" s="143">
        <f t="shared" si="68"/>
        <v>0</v>
      </c>
      <c r="Y307" s="143">
        <f t="shared" si="69"/>
        <v>0</v>
      </c>
      <c r="Z307" s="143">
        <f t="shared" si="70"/>
        <v>0</v>
      </c>
      <c r="AA307" s="143">
        <f t="shared" si="71"/>
        <v>0</v>
      </c>
      <c r="AB307" s="143">
        <f t="shared" si="72"/>
        <v>0</v>
      </c>
      <c r="AC307" s="143">
        <f t="shared" si="73"/>
        <v>0</v>
      </c>
      <c r="AD307" s="143">
        <f t="shared" si="74"/>
        <v>5956.28360046124</v>
      </c>
      <c r="AE307" s="142"/>
    </row>
    <row r="308" spans="1:31" x14ac:dyDescent="0.3">
      <c r="A308" s="147" t="s">
        <v>3368</v>
      </c>
      <c r="B308" s="147">
        <v>0.22248795037908664</v>
      </c>
      <c r="C308" s="146">
        <f t="shared" si="60"/>
        <v>4.32098762542617E-4</v>
      </c>
      <c r="D308" s="145">
        <f t="shared" si="61"/>
        <v>432098.76254261698</v>
      </c>
      <c r="E308" s="144">
        <v>1.37</v>
      </c>
      <c r="F308" s="144">
        <v>0</v>
      </c>
      <c r="G308" s="144">
        <v>0.05</v>
      </c>
      <c r="H308" s="144">
        <v>0.08</v>
      </c>
      <c r="I308" s="144">
        <v>0.15</v>
      </c>
      <c r="J308" s="144">
        <v>0.08</v>
      </c>
      <c r="K308" s="144">
        <v>0.08</v>
      </c>
      <c r="L308" s="144">
        <v>0.23</v>
      </c>
      <c r="M308" s="144">
        <v>0.05</v>
      </c>
      <c r="N308" s="144">
        <v>0</v>
      </c>
      <c r="O308" s="144">
        <v>0</v>
      </c>
      <c r="P308" s="144">
        <v>0</v>
      </c>
      <c r="Q308" s="144">
        <v>1.42</v>
      </c>
      <c r="R308" s="143">
        <f t="shared" si="62"/>
        <v>5919.7530468338527</v>
      </c>
      <c r="S308" s="143">
        <f t="shared" si="63"/>
        <v>0</v>
      </c>
      <c r="T308" s="143">
        <f t="shared" si="64"/>
        <v>216.04938127130853</v>
      </c>
      <c r="U308" s="143">
        <f t="shared" si="65"/>
        <v>345.67901003409361</v>
      </c>
      <c r="V308" s="143">
        <f t="shared" si="66"/>
        <v>648.14814381392546</v>
      </c>
      <c r="W308" s="143">
        <f t="shared" si="67"/>
        <v>345.67901003409361</v>
      </c>
      <c r="X308" s="143">
        <f t="shared" si="68"/>
        <v>345.67901003409361</v>
      </c>
      <c r="Y308" s="143">
        <f t="shared" si="69"/>
        <v>993.82715384801907</v>
      </c>
      <c r="Z308" s="143">
        <f t="shared" si="70"/>
        <v>216.04938127130853</v>
      </c>
      <c r="AA308" s="143">
        <f t="shared" si="71"/>
        <v>0</v>
      </c>
      <c r="AB308" s="143">
        <f t="shared" si="72"/>
        <v>0</v>
      </c>
      <c r="AC308" s="143">
        <f t="shared" si="73"/>
        <v>0</v>
      </c>
      <c r="AD308" s="143">
        <f t="shared" si="74"/>
        <v>6135.8024281051603</v>
      </c>
      <c r="AE308" s="142"/>
    </row>
    <row r="309" spans="1:31" x14ac:dyDescent="0.3">
      <c r="A309" s="147" t="s">
        <v>3367</v>
      </c>
      <c r="B309" s="147">
        <v>0.29047754390190206</v>
      </c>
      <c r="C309" s="146">
        <f t="shared" si="60"/>
        <v>5.6414285381555082E-4</v>
      </c>
      <c r="D309" s="145">
        <f t="shared" si="61"/>
        <v>564142.8538155508</v>
      </c>
      <c r="E309" s="144">
        <v>0</v>
      </c>
      <c r="F309" s="144">
        <v>0</v>
      </c>
      <c r="G309" s="144">
        <v>0</v>
      </c>
      <c r="H309" s="144">
        <v>0</v>
      </c>
      <c r="I309" s="144">
        <v>0</v>
      </c>
      <c r="J309" s="144">
        <v>0</v>
      </c>
      <c r="K309" s="144">
        <v>0</v>
      </c>
      <c r="L309" s="144">
        <v>0</v>
      </c>
      <c r="M309" s="144">
        <v>0</v>
      </c>
      <c r="N309" s="144">
        <v>0</v>
      </c>
      <c r="O309" s="144">
        <v>0</v>
      </c>
      <c r="P309" s="144">
        <v>0</v>
      </c>
      <c r="Q309" s="144">
        <v>0</v>
      </c>
      <c r="R309" s="143">
        <f t="shared" si="62"/>
        <v>0</v>
      </c>
      <c r="S309" s="143">
        <f t="shared" si="63"/>
        <v>0</v>
      </c>
      <c r="T309" s="143">
        <f t="shared" si="64"/>
        <v>0</v>
      </c>
      <c r="U309" s="143">
        <f t="shared" si="65"/>
        <v>0</v>
      </c>
      <c r="V309" s="143">
        <f t="shared" si="66"/>
        <v>0</v>
      </c>
      <c r="W309" s="143">
        <f t="shared" si="67"/>
        <v>0</v>
      </c>
      <c r="X309" s="143">
        <f t="shared" si="68"/>
        <v>0</v>
      </c>
      <c r="Y309" s="143">
        <f t="shared" si="69"/>
        <v>0</v>
      </c>
      <c r="Z309" s="143">
        <f t="shared" si="70"/>
        <v>0</v>
      </c>
      <c r="AA309" s="143">
        <f t="shared" si="71"/>
        <v>0</v>
      </c>
      <c r="AB309" s="143">
        <f t="shared" si="72"/>
        <v>0</v>
      </c>
      <c r="AC309" s="143">
        <f t="shared" si="73"/>
        <v>0</v>
      </c>
      <c r="AD309" s="143">
        <f t="shared" si="74"/>
        <v>0</v>
      </c>
      <c r="AE309" s="142"/>
    </row>
    <row r="310" spans="1:31" x14ac:dyDescent="0.3">
      <c r="A310" s="147" t="s">
        <v>3366</v>
      </c>
      <c r="B310" s="147">
        <v>0.36091237620620131</v>
      </c>
      <c r="C310" s="146">
        <f t="shared" si="60"/>
        <v>7.0093589733421341E-4</v>
      </c>
      <c r="D310" s="145">
        <f t="shared" si="61"/>
        <v>700935.89733421337</v>
      </c>
      <c r="E310" s="144">
        <v>0.28000000000000003</v>
      </c>
      <c r="F310" s="144">
        <v>0</v>
      </c>
      <c r="G310" s="144">
        <v>0.96</v>
      </c>
      <c r="H310" s="144">
        <v>3.91</v>
      </c>
      <c r="I310" s="144">
        <v>0.28000000000000003</v>
      </c>
      <c r="J310" s="144">
        <v>0</v>
      </c>
      <c r="K310" s="144">
        <v>0</v>
      </c>
      <c r="L310" s="144">
        <v>4.1900000000000004</v>
      </c>
      <c r="M310" s="144">
        <v>0.68</v>
      </c>
      <c r="N310" s="144">
        <v>0</v>
      </c>
      <c r="O310" s="144">
        <v>0</v>
      </c>
      <c r="P310" s="144">
        <v>0</v>
      </c>
      <c r="Q310" s="144">
        <v>1.24</v>
      </c>
      <c r="R310" s="143">
        <f t="shared" si="62"/>
        <v>1962.6205125357976</v>
      </c>
      <c r="S310" s="143">
        <f t="shared" si="63"/>
        <v>0</v>
      </c>
      <c r="T310" s="143">
        <f t="shared" si="64"/>
        <v>6728.9846144084477</v>
      </c>
      <c r="U310" s="143">
        <f t="shared" si="65"/>
        <v>27406.593585767747</v>
      </c>
      <c r="V310" s="143">
        <f t="shared" si="66"/>
        <v>1962.6205125357976</v>
      </c>
      <c r="W310" s="143">
        <f t="shared" si="67"/>
        <v>0</v>
      </c>
      <c r="X310" s="143">
        <f t="shared" si="68"/>
        <v>0</v>
      </c>
      <c r="Y310" s="143">
        <f t="shared" si="69"/>
        <v>29369.214098303542</v>
      </c>
      <c r="Z310" s="143">
        <f t="shared" si="70"/>
        <v>4766.3641018726512</v>
      </c>
      <c r="AA310" s="143">
        <f t="shared" si="71"/>
        <v>0</v>
      </c>
      <c r="AB310" s="143">
        <f t="shared" si="72"/>
        <v>0</v>
      </c>
      <c r="AC310" s="143">
        <f t="shared" si="73"/>
        <v>0</v>
      </c>
      <c r="AD310" s="143">
        <f t="shared" si="74"/>
        <v>8691.6051269442469</v>
      </c>
      <c r="AE310" s="142"/>
    </row>
    <row r="311" spans="1:31" x14ac:dyDescent="0.3">
      <c r="A311" s="147" t="s">
        <v>3365</v>
      </c>
      <c r="B311" s="147">
        <v>0.50737655925814051</v>
      </c>
      <c r="C311" s="146">
        <f t="shared" si="60"/>
        <v>9.8538722220698318E-4</v>
      </c>
      <c r="D311" s="145">
        <f t="shared" si="61"/>
        <v>985387.22220698313</v>
      </c>
      <c r="E311" s="144">
        <v>0</v>
      </c>
      <c r="F311" s="144">
        <v>0</v>
      </c>
      <c r="G311" s="144">
        <v>0</v>
      </c>
      <c r="H311" s="144">
        <v>0</v>
      </c>
      <c r="I311" s="144">
        <v>0</v>
      </c>
      <c r="J311" s="144">
        <v>0</v>
      </c>
      <c r="K311" s="144">
        <v>0</v>
      </c>
      <c r="L311" s="144">
        <v>0</v>
      </c>
      <c r="M311" s="144">
        <v>0</v>
      </c>
      <c r="N311" s="144">
        <v>0</v>
      </c>
      <c r="O311" s="144">
        <v>0</v>
      </c>
      <c r="P311" s="144">
        <v>0</v>
      </c>
      <c r="Q311" s="144">
        <v>0</v>
      </c>
      <c r="R311" s="143">
        <f t="shared" si="62"/>
        <v>0</v>
      </c>
      <c r="S311" s="143">
        <f t="shared" si="63"/>
        <v>0</v>
      </c>
      <c r="T311" s="143">
        <f t="shared" si="64"/>
        <v>0</v>
      </c>
      <c r="U311" s="143">
        <f t="shared" si="65"/>
        <v>0</v>
      </c>
      <c r="V311" s="143">
        <f t="shared" si="66"/>
        <v>0</v>
      </c>
      <c r="W311" s="143">
        <f t="shared" si="67"/>
        <v>0</v>
      </c>
      <c r="X311" s="143">
        <f t="shared" si="68"/>
        <v>0</v>
      </c>
      <c r="Y311" s="143">
        <f t="shared" si="69"/>
        <v>0</v>
      </c>
      <c r="Z311" s="143">
        <f t="shared" si="70"/>
        <v>0</v>
      </c>
      <c r="AA311" s="143">
        <f t="shared" si="71"/>
        <v>0</v>
      </c>
      <c r="AB311" s="143">
        <f t="shared" si="72"/>
        <v>0</v>
      </c>
      <c r="AC311" s="143">
        <f t="shared" si="73"/>
        <v>0</v>
      </c>
      <c r="AD311" s="143">
        <f t="shared" si="74"/>
        <v>0</v>
      </c>
      <c r="AE311" s="142"/>
    </row>
    <row r="312" spans="1:31" x14ac:dyDescent="0.3">
      <c r="A312" s="147" t="s">
        <v>3364</v>
      </c>
      <c r="B312" s="147">
        <v>0.76342875801685206</v>
      </c>
      <c r="C312" s="146">
        <f t="shared" si="60"/>
        <v>1.4826718528642459E-3</v>
      </c>
      <c r="D312" s="145">
        <f t="shared" si="61"/>
        <v>1482671.8528642459</v>
      </c>
      <c r="E312" s="144">
        <v>0</v>
      </c>
      <c r="F312" s="144">
        <v>0</v>
      </c>
      <c r="G312" s="144">
        <v>0</v>
      </c>
      <c r="H312" s="144">
        <v>0</v>
      </c>
      <c r="I312" s="144">
        <v>0</v>
      </c>
      <c r="J312" s="144">
        <v>0</v>
      </c>
      <c r="K312" s="144">
        <v>0</v>
      </c>
      <c r="L312" s="144">
        <v>0</v>
      </c>
      <c r="M312" s="144">
        <v>0</v>
      </c>
      <c r="N312" s="144">
        <v>0</v>
      </c>
      <c r="O312" s="144">
        <v>0</v>
      </c>
      <c r="P312" s="144">
        <v>0</v>
      </c>
      <c r="Q312" s="144">
        <v>0</v>
      </c>
      <c r="R312" s="143">
        <f t="shared" si="62"/>
        <v>0</v>
      </c>
      <c r="S312" s="143">
        <f t="shared" si="63"/>
        <v>0</v>
      </c>
      <c r="T312" s="143">
        <f t="shared" si="64"/>
        <v>0</v>
      </c>
      <c r="U312" s="143">
        <f t="shared" si="65"/>
        <v>0</v>
      </c>
      <c r="V312" s="143">
        <f t="shared" si="66"/>
        <v>0</v>
      </c>
      <c r="W312" s="143">
        <f t="shared" si="67"/>
        <v>0</v>
      </c>
      <c r="X312" s="143">
        <f t="shared" si="68"/>
        <v>0</v>
      </c>
      <c r="Y312" s="143">
        <f t="shared" si="69"/>
        <v>0</v>
      </c>
      <c r="Z312" s="143">
        <f t="shared" si="70"/>
        <v>0</v>
      </c>
      <c r="AA312" s="143">
        <f t="shared" si="71"/>
        <v>0</v>
      </c>
      <c r="AB312" s="143">
        <f t="shared" si="72"/>
        <v>0</v>
      </c>
      <c r="AC312" s="143">
        <f t="shared" si="73"/>
        <v>0</v>
      </c>
      <c r="AD312" s="143">
        <f t="shared" si="74"/>
        <v>0</v>
      </c>
      <c r="AE312" s="142"/>
    </row>
    <row r="313" spans="1:31" x14ac:dyDescent="0.3">
      <c r="A313" s="147" t="s">
        <v>3363</v>
      </c>
      <c r="B313" s="147">
        <v>0.72787105726589663</v>
      </c>
      <c r="C313" s="146">
        <f t="shared" si="60"/>
        <v>1.4136144568696772E-3</v>
      </c>
      <c r="D313" s="145">
        <f t="shared" si="61"/>
        <v>1413614.4568696772</v>
      </c>
      <c r="E313" s="144">
        <v>0</v>
      </c>
      <c r="F313" s="144">
        <v>0</v>
      </c>
      <c r="G313" s="144">
        <v>0</v>
      </c>
      <c r="H313" s="144">
        <v>0</v>
      </c>
      <c r="I313" s="144">
        <v>0</v>
      </c>
      <c r="J313" s="144">
        <v>0</v>
      </c>
      <c r="K313" s="144">
        <v>0</v>
      </c>
      <c r="L313" s="144">
        <v>0</v>
      </c>
      <c r="M313" s="144">
        <v>0</v>
      </c>
      <c r="N313" s="144">
        <v>0</v>
      </c>
      <c r="O313" s="144">
        <v>0</v>
      </c>
      <c r="P313" s="144">
        <v>0</v>
      </c>
      <c r="Q313" s="144">
        <v>0</v>
      </c>
      <c r="R313" s="143">
        <f t="shared" si="62"/>
        <v>0</v>
      </c>
      <c r="S313" s="143">
        <f t="shared" si="63"/>
        <v>0</v>
      </c>
      <c r="T313" s="143">
        <f t="shared" si="64"/>
        <v>0</v>
      </c>
      <c r="U313" s="143">
        <f t="shared" si="65"/>
        <v>0</v>
      </c>
      <c r="V313" s="143">
        <f t="shared" si="66"/>
        <v>0</v>
      </c>
      <c r="W313" s="143">
        <f t="shared" si="67"/>
        <v>0</v>
      </c>
      <c r="X313" s="143">
        <f t="shared" si="68"/>
        <v>0</v>
      </c>
      <c r="Y313" s="143">
        <f t="shared" si="69"/>
        <v>0</v>
      </c>
      <c r="Z313" s="143">
        <f t="shared" si="70"/>
        <v>0</v>
      </c>
      <c r="AA313" s="143">
        <f t="shared" si="71"/>
        <v>0</v>
      </c>
      <c r="AB313" s="143">
        <f t="shared" si="72"/>
        <v>0</v>
      </c>
      <c r="AC313" s="143">
        <f t="shared" si="73"/>
        <v>0</v>
      </c>
      <c r="AD313" s="143">
        <f t="shared" si="74"/>
        <v>0</v>
      </c>
      <c r="AE313" s="142"/>
    </row>
    <row r="314" spans="1:31" x14ac:dyDescent="0.3">
      <c r="A314" s="147" t="s">
        <v>3362</v>
      </c>
      <c r="B314" s="147">
        <v>0.95880448853156852</v>
      </c>
      <c r="C314" s="146">
        <f t="shared" si="60"/>
        <v>1.8621153743782282E-3</v>
      </c>
      <c r="D314" s="145">
        <f t="shared" si="61"/>
        <v>1862115.3743782281</v>
      </c>
      <c r="E314" s="144">
        <v>0</v>
      </c>
      <c r="F314" s="144">
        <v>0</v>
      </c>
      <c r="G314" s="144">
        <v>0</v>
      </c>
      <c r="H314" s="144">
        <v>0</v>
      </c>
      <c r="I314" s="144">
        <v>0</v>
      </c>
      <c r="J314" s="144">
        <v>0</v>
      </c>
      <c r="K314" s="144">
        <v>0</v>
      </c>
      <c r="L314" s="144">
        <v>0</v>
      </c>
      <c r="M314" s="144">
        <v>0</v>
      </c>
      <c r="N314" s="144">
        <v>0</v>
      </c>
      <c r="O314" s="144">
        <v>0</v>
      </c>
      <c r="P314" s="144">
        <v>0</v>
      </c>
      <c r="Q314" s="144">
        <v>0</v>
      </c>
      <c r="R314" s="143">
        <f t="shared" si="62"/>
        <v>0</v>
      </c>
      <c r="S314" s="143">
        <f t="shared" si="63"/>
        <v>0</v>
      </c>
      <c r="T314" s="143">
        <f t="shared" si="64"/>
        <v>0</v>
      </c>
      <c r="U314" s="143">
        <f t="shared" si="65"/>
        <v>0</v>
      </c>
      <c r="V314" s="143">
        <f t="shared" si="66"/>
        <v>0</v>
      </c>
      <c r="W314" s="143">
        <f t="shared" si="67"/>
        <v>0</v>
      </c>
      <c r="X314" s="143">
        <f t="shared" si="68"/>
        <v>0</v>
      </c>
      <c r="Y314" s="143">
        <f t="shared" si="69"/>
        <v>0</v>
      </c>
      <c r="Z314" s="143">
        <f t="shared" si="70"/>
        <v>0</v>
      </c>
      <c r="AA314" s="143">
        <f t="shared" si="71"/>
        <v>0</v>
      </c>
      <c r="AB314" s="143">
        <f t="shared" si="72"/>
        <v>0</v>
      </c>
      <c r="AC314" s="143">
        <f t="shared" si="73"/>
        <v>0</v>
      </c>
      <c r="AD314" s="143">
        <f t="shared" si="74"/>
        <v>0</v>
      </c>
      <c r="AE314" s="142"/>
    </row>
    <row r="315" spans="1:31" x14ac:dyDescent="0.3">
      <c r="A315" s="147" t="s">
        <v>3361</v>
      </c>
      <c r="B315" s="147">
        <v>0.65525092240739702</v>
      </c>
      <c r="C315" s="146">
        <f t="shared" si="60"/>
        <v>1.2725772889935279E-3</v>
      </c>
      <c r="D315" s="145">
        <f t="shared" si="61"/>
        <v>1272577.2889935279</v>
      </c>
      <c r="E315" s="144">
        <v>0</v>
      </c>
      <c r="F315" s="144">
        <v>0</v>
      </c>
      <c r="G315" s="144">
        <v>0</v>
      </c>
      <c r="H315" s="144">
        <v>0</v>
      </c>
      <c r="I315" s="144">
        <v>0</v>
      </c>
      <c r="J315" s="144">
        <v>0</v>
      </c>
      <c r="K315" s="144">
        <v>0</v>
      </c>
      <c r="L315" s="144">
        <v>0</v>
      </c>
      <c r="M315" s="144">
        <v>0</v>
      </c>
      <c r="N315" s="144">
        <v>0</v>
      </c>
      <c r="O315" s="144">
        <v>0</v>
      </c>
      <c r="P315" s="144">
        <v>0</v>
      </c>
      <c r="Q315" s="144">
        <v>0</v>
      </c>
      <c r="R315" s="143">
        <f t="shared" si="62"/>
        <v>0</v>
      </c>
      <c r="S315" s="143">
        <f t="shared" si="63"/>
        <v>0</v>
      </c>
      <c r="T315" s="143">
        <f t="shared" si="64"/>
        <v>0</v>
      </c>
      <c r="U315" s="143">
        <f t="shared" si="65"/>
        <v>0</v>
      </c>
      <c r="V315" s="143">
        <f t="shared" si="66"/>
        <v>0</v>
      </c>
      <c r="W315" s="143">
        <f t="shared" si="67"/>
        <v>0</v>
      </c>
      <c r="X315" s="143">
        <f t="shared" si="68"/>
        <v>0</v>
      </c>
      <c r="Y315" s="143">
        <f t="shared" si="69"/>
        <v>0</v>
      </c>
      <c r="Z315" s="143">
        <f t="shared" si="70"/>
        <v>0</v>
      </c>
      <c r="AA315" s="143">
        <f t="shared" si="71"/>
        <v>0</v>
      </c>
      <c r="AB315" s="143">
        <f t="shared" si="72"/>
        <v>0</v>
      </c>
      <c r="AC315" s="143">
        <f t="shared" si="73"/>
        <v>0</v>
      </c>
      <c r="AD315" s="143">
        <f t="shared" si="74"/>
        <v>0</v>
      </c>
      <c r="AE315" s="142"/>
    </row>
    <row r="316" spans="1:31" x14ac:dyDescent="0.3">
      <c r="A316" s="147" t="s">
        <v>3360</v>
      </c>
      <c r="B316" s="147">
        <v>0.77430258398489105</v>
      </c>
      <c r="C316" s="146">
        <f t="shared" si="60"/>
        <v>1.5037901504479476E-3</v>
      </c>
      <c r="D316" s="145">
        <f t="shared" si="61"/>
        <v>1503790.1504479477</v>
      </c>
      <c r="E316" s="144">
        <v>0</v>
      </c>
      <c r="F316" s="144">
        <v>0</v>
      </c>
      <c r="G316" s="144">
        <v>0</v>
      </c>
      <c r="H316" s="144">
        <v>0</v>
      </c>
      <c r="I316" s="144">
        <v>0.56000000000000005</v>
      </c>
      <c r="J316" s="144">
        <v>0</v>
      </c>
      <c r="K316" s="144">
        <v>0</v>
      </c>
      <c r="L316" s="144">
        <v>0.56000000000000005</v>
      </c>
      <c r="M316" s="144">
        <v>0</v>
      </c>
      <c r="N316" s="144">
        <v>0</v>
      </c>
      <c r="O316" s="144">
        <v>0</v>
      </c>
      <c r="P316" s="144">
        <v>0</v>
      </c>
      <c r="Q316" s="144">
        <v>0</v>
      </c>
      <c r="R316" s="143">
        <f t="shared" si="62"/>
        <v>0</v>
      </c>
      <c r="S316" s="143">
        <f t="shared" si="63"/>
        <v>0</v>
      </c>
      <c r="T316" s="143">
        <f t="shared" si="64"/>
        <v>0</v>
      </c>
      <c r="U316" s="143">
        <f t="shared" si="65"/>
        <v>0</v>
      </c>
      <c r="V316" s="143">
        <f t="shared" si="66"/>
        <v>8421.2248425085072</v>
      </c>
      <c r="W316" s="143">
        <f t="shared" si="67"/>
        <v>0</v>
      </c>
      <c r="X316" s="143">
        <f t="shared" si="68"/>
        <v>0</v>
      </c>
      <c r="Y316" s="143">
        <f t="shared" si="69"/>
        <v>8421.2248425085072</v>
      </c>
      <c r="Z316" s="143">
        <f t="shared" si="70"/>
        <v>0</v>
      </c>
      <c r="AA316" s="143">
        <f t="shared" si="71"/>
        <v>0</v>
      </c>
      <c r="AB316" s="143">
        <f t="shared" si="72"/>
        <v>0</v>
      </c>
      <c r="AC316" s="143">
        <f t="shared" si="73"/>
        <v>0</v>
      </c>
      <c r="AD316" s="143">
        <f t="shared" si="74"/>
        <v>0</v>
      </c>
      <c r="AE316" s="142"/>
    </row>
    <row r="317" spans="1:31" x14ac:dyDescent="0.3">
      <c r="A317" s="147" t="s">
        <v>3359</v>
      </c>
      <c r="B317" s="147">
        <v>3.5828806651415634E-3</v>
      </c>
      <c r="C317" s="146">
        <f t="shared" si="60"/>
        <v>6.9583916751792844E-6</v>
      </c>
      <c r="D317" s="145">
        <f t="shared" si="61"/>
        <v>6958.391675179284</v>
      </c>
      <c r="E317" s="144">
        <v>0</v>
      </c>
      <c r="F317" s="144">
        <v>0</v>
      </c>
      <c r="G317" s="144">
        <v>0</v>
      </c>
      <c r="H317" s="144">
        <v>0</v>
      </c>
      <c r="I317" s="144">
        <v>0</v>
      </c>
      <c r="J317" s="144">
        <v>0</v>
      </c>
      <c r="K317" s="144">
        <v>0</v>
      </c>
      <c r="L317" s="144">
        <v>0</v>
      </c>
      <c r="M317" s="144">
        <v>0</v>
      </c>
      <c r="N317" s="144">
        <v>0</v>
      </c>
      <c r="O317" s="144">
        <v>0</v>
      </c>
      <c r="P317" s="144">
        <v>0</v>
      </c>
      <c r="Q317" s="144">
        <v>0</v>
      </c>
      <c r="R317" s="143">
        <f t="shared" si="62"/>
        <v>0</v>
      </c>
      <c r="S317" s="143">
        <f t="shared" si="63"/>
        <v>0</v>
      </c>
      <c r="T317" s="143">
        <f t="shared" si="64"/>
        <v>0</v>
      </c>
      <c r="U317" s="143">
        <f t="shared" si="65"/>
        <v>0</v>
      </c>
      <c r="V317" s="143">
        <f t="shared" si="66"/>
        <v>0</v>
      </c>
      <c r="W317" s="143">
        <f t="shared" si="67"/>
        <v>0</v>
      </c>
      <c r="X317" s="143">
        <f t="shared" si="68"/>
        <v>0</v>
      </c>
      <c r="Y317" s="143">
        <f t="shared" si="69"/>
        <v>0</v>
      </c>
      <c r="Z317" s="143">
        <f t="shared" si="70"/>
        <v>0</v>
      </c>
      <c r="AA317" s="143">
        <f t="shared" si="71"/>
        <v>0</v>
      </c>
      <c r="AB317" s="143">
        <f t="shared" si="72"/>
        <v>0</v>
      </c>
      <c r="AC317" s="143">
        <f t="shared" si="73"/>
        <v>0</v>
      </c>
      <c r="AD317" s="143">
        <f t="shared" si="74"/>
        <v>0</v>
      </c>
      <c r="AE317" s="142"/>
    </row>
    <row r="318" spans="1:31" x14ac:dyDescent="0.3">
      <c r="A318" s="147" t="s">
        <v>3358</v>
      </c>
      <c r="B318" s="147">
        <v>0.55302618586503016</v>
      </c>
      <c r="C318" s="146">
        <f t="shared" si="60"/>
        <v>1.0740443703076369E-3</v>
      </c>
      <c r="D318" s="145">
        <f t="shared" si="61"/>
        <v>1074044.3703076369</v>
      </c>
      <c r="E318" s="144">
        <v>0</v>
      </c>
      <c r="F318" s="144">
        <v>0</v>
      </c>
      <c r="G318" s="144">
        <v>0</v>
      </c>
      <c r="H318" s="144">
        <v>0</v>
      </c>
      <c r="I318" s="144">
        <v>0</v>
      </c>
      <c r="J318" s="144">
        <v>0</v>
      </c>
      <c r="K318" s="144">
        <v>0</v>
      </c>
      <c r="L318" s="144">
        <v>0</v>
      </c>
      <c r="M318" s="144">
        <v>0</v>
      </c>
      <c r="N318" s="144">
        <v>0</v>
      </c>
      <c r="O318" s="144">
        <v>0</v>
      </c>
      <c r="P318" s="144">
        <v>0</v>
      </c>
      <c r="Q318" s="144">
        <v>0</v>
      </c>
      <c r="R318" s="143">
        <f t="shared" si="62"/>
        <v>0</v>
      </c>
      <c r="S318" s="143">
        <f t="shared" si="63"/>
        <v>0</v>
      </c>
      <c r="T318" s="143">
        <f t="shared" si="64"/>
        <v>0</v>
      </c>
      <c r="U318" s="143">
        <f t="shared" si="65"/>
        <v>0</v>
      </c>
      <c r="V318" s="143">
        <f t="shared" si="66"/>
        <v>0</v>
      </c>
      <c r="W318" s="143">
        <f t="shared" si="67"/>
        <v>0</v>
      </c>
      <c r="X318" s="143">
        <f t="shared" si="68"/>
        <v>0</v>
      </c>
      <c r="Y318" s="143">
        <f t="shared" si="69"/>
        <v>0</v>
      </c>
      <c r="Z318" s="143">
        <f t="shared" si="70"/>
        <v>0</v>
      </c>
      <c r="AA318" s="143">
        <f t="shared" si="71"/>
        <v>0</v>
      </c>
      <c r="AB318" s="143">
        <f t="shared" si="72"/>
        <v>0</v>
      </c>
      <c r="AC318" s="143">
        <f t="shared" si="73"/>
        <v>0</v>
      </c>
      <c r="AD318" s="143">
        <f t="shared" si="74"/>
        <v>0</v>
      </c>
      <c r="AE318" s="142"/>
    </row>
    <row r="319" spans="1:31" x14ac:dyDescent="0.3">
      <c r="A319" s="147" t="s">
        <v>3357</v>
      </c>
      <c r="B319" s="147">
        <v>0.46889284382017382</v>
      </c>
      <c r="C319" s="146">
        <f t="shared" si="60"/>
        <v>9.1064714846162016E-4</v>
      </c>
      <c r="D319" s="145">
        <f t="shared" si="61"/>
        <v>910647.14846162021</v>
      </c>
      <c r="E319" s="144">
        <v>0</v>
      </c>
      <c r="F319" s="144">
        <v>0</v>
      </c>
      <c r="G319" s="144">
        <v>0</v>
      </c>
      <c r="H319" s="144">
        <v>0</v>
      </c>
      <c r="I319" s="144">
        <v>0</v>
      </c>
      <c r="J319" s="144">
        <v>0</v>
      </c>
      <c r="K319" s="144">
        <v>0</v>
      </c>
      <c r="L319" s="144">
        <v>0</v>
      </c>
      <c r="M319" s="144">
        <v>0</v>
      </c>
      <c r="N319" s="144">
        <v>0</v>
      </c>
      <c r="O319" s="144">
        <v>0</v>
      </c>
      <c r="P319" s="144">
        <v>0</v>
      </c>
      <c r="Q319" s="144">
        <v>0</v>
      </c>
      <c r="R319" s="143">
        <f t="shared" si="62"/>
        <v>0</v>
      </c>
      <c r="S319" s="143">
        <f t="shared" si="63"/>
        <v>0</v>
      </c>
      <c r="T319" s="143">
        <f t="shared" si="64"/>
        <v>0</v>
      </c>
      <c r="U319" s="143">
        <f t="shared" si="65"/>
        <v>0</v>
      </c>
      <c r="V319" s="143">
        <f t="shared" si="66"/>
        <v>0</v>
      </c>
      <c r="W319" s="143">
        <f t="shared" si="67"/>
        <v>0</v>
      </c>
      <c r="X319" s="143">
        <f t="shared" si="68"/>
        <v>0</v>
      </c>
      <c r="Y319" s="143">
        <f t="shared" si="69"/>
        <v>0</v>
      </c>
      <c r="Z319" s="143">
        <f t="shared" si="70"/>
        <v>0</v>
      </c>
      <c r="AA319" s="143">
        <f t="shared" si="71"/>
        <v>0</v>
      </c>
      <c r="AB319" s="143">
        <f t="shared" si="72"/>
        <v>0</v>
      </c>
      <c r="AC319" s="143">
        <f t="shared" si="73"/>
        <v>0</v>
      </c>
      <c r="AD319" s="143">
        <f t="shared" si="74"/>
        <v>0</v>
      </c>
      <c r="AE319" s="142"/>
    </row>
    <row r="320" spans="1:31" x14ac:dyDescent="0.3">
      <c r="A320" s="147" t="s">
        <v>3356</v>
      </c>
      <c r="B320" s="147">
        <v>0.47328062128365278</v>
      </c>
      <c r="C320" s="146">
        <f t="shared" si="60"/>
        <v>9.1916874798667861E-4</v>
      </c>
      <c r="D320" s="145">
        <f t="shared" si="61"/>
        <v>919168.74798667862</v>
      </c>
      <c r="E320" s="144">
        <v>0</v>
      </c>
      <c r="F320" s="144">
        <v>0</v>
      </c>
      <c r="G320" s="144">
        <v>0</v>
      </c>
      <c r="H320" s="144">
        <v>0</v>
      </c>
      <c r="I320" s="144">
        <v>0</v>
      </c>
      <c r="J320" s="144">
        <v>0</v>
      </c>
      <c r="K320" s="144">
        <v>0</v>
      </c>
      <c r="L320" s="144">
        <v>0</v>
      </c>
      <c r="M320" s="144">
        <v>0</v>
      </c>
      <c r="N320" s="144">
        <v>0</v>
      </c>
      <c r="O320" s="144">
        <v>0</v>
      </c>
      <c r="P320" s="144">
        <v>0</v>
      </c>
      <c r="Q320" s="144">
        <v>0</v>
      </c>
      <c r="R320" s="143">
        <f t="shared" si="62"/>
        <v>0</v>
      </c>
      <c r="S320" s="143">
        <f t="shared" si="63"/>
        <v>0</v>
      </c>
      <c r="T320" s="143">
        <f t="shared" si="64"/>
        <v>0</v>
      </c>
      <c r="U320" s="143">
        <f t="shared" si="65"/>
        <v>0</v>
      </c>
      <c r="V320" s="143">
        <f t="shared" si="66"/>
        <v>0</v>
      </c>
      <c r="W320" s="143">
        <f t="shared" si="67"/>
        <v>0</v>
      </c>
      <c r="X320" s="143">
        <f t="shared" si="68"/>
        <v>0</v>
      </c>
      <c r="Y320" s="143">
        <f t="shared" si="69"/>
        <v>0</v>
      </c>
      <c r="Z320" s="143">
        <f t="shared" si="70"/>
        <v>0</v>
      </c>
      <c r="AA320" s="143">
        <f t="shared" si="71"/>
        <v>0</v>
      </c>
      <c r="AB320" s="143">
        <f t="shared" si="72"/>
        <v>0</v>
      </c>
      <c r="AC320" s="143">
        <f t="shared" si="73"/>
        <v>0</v>
      </c>
      <c r="AD320" s="143">
        <f t="shared" si="74"/>
        <v>0</v>
      </c>
      <c r="AE320" s="142"/>
    </row>
    <row r="321" spans="1:31" x14ac:dyDescent="0.3">
      <c r="A321" s="147" t="s">
        <v>3355</v>
      </c>
      <c r="B321" s="147">
        <v>0.91120532069693982</v>
      </c>
      <c r="C321" s="146">
        <f t="shared" si="60"/>
        <v>1.7696719791994902E-3</v>
      </c>
      <c r="D321" s="145">
        <f t="shared" si="61"/>
        <v>1769671.97919949</v>
      </c>
      <c r="E321" s="144">
        <v>0</v>
      </c>
      <c r="F321" s="144">
        <v>0</v>
      </c>
      <c r="G321" s="144">
        <v>0</v>
      </c>
      <c r="H321" s="144">
        <v>0</v>
      </c>
      <c r="I321" s="144">
        <v>0</v>
      </c>
      <c r="J321" s="144">
        <v>0</v>
      </c>
      <c r="K321" s="144">
        <v>0</v>
      </c>
      <c r="L321" s="144">
        <v>0</v>
      </c>
      <c r="M321" s="144">
        <v>0</v>
      </c>
      <c r="N321" s="144">
        <v>0</v>
      </c>
      <c r="O321" s="144">
        <v>0</v>
      </c>
      <c r="P321" s="144">
        <v>0</v>
      </c>
      <c r="Q321" s="144">
        <v>0</v>
      </c>
      <c r="R321" s="143">
        <f t="shared" si="62"/>
        <v>0</v>
      </c>
      <c r="S321" s="143">
        <f t="shared" si="63"/>
        <v>0</v>
      </c>
      <c r="T321" s="143">
        <f t="shared" si="64"/>
        <v>0</v>
      </c>
      <c r="U321" s="143">
        <f t="shared" si="65"/>
        <v>0</v>
      </c>
      <c r="V321" s="143">
        <f t="shared" si="66"/>
        <v>0</v>
      </c>
      <c r="W321" s="143">
        <f t="shared" si="67"/>
        <v>0</v>
      </c>
      <c r="X321" s="143">
        <f t="shared" si="68"/>
        <v>0</v>
      </c>
      <c r="Y321" s="143">
        <f t="shared" si="69"/>
        <v>0</v>
      </c>
      <c r="Z321" s="143">
        <f t="shared" si="70"/>
        <v>0</v>
      </c>
      <c r="AA321" s="143">
        <f t="shared" si="71"/>
        <v>0</v>
      </c>
      <c r="AB321" s="143">
        <f t="shared" si="72"/>
        <v>0</v>
      </c>
      <c r="AC321" s="143">
        <f t="shared" si="73"/>
        <v>0</v>
      </c>
      <c r="AD321" s="143">
        <f t="shared" si="74"/>
        <v>0</v>
      </c>
      <c r="AE321" s="142"/>
    </row>
    <row r="322" spans="1:31" x14ac:dyDescent="0.3">
      <c r="A322" s="147" t="s">
        <v>3354</v>
      </c>
      <c r="B322" s="147">
        <v>0.80490055852081921</v>
      </c>
      <c r="C322" s="146">
        <f t="shared" si="60"/>
        <v>1.5632151526143924E-3</v>
      </c>
      <c r="D322" s="145">
        <f t="shared" si="61"/>
        <v>1563215.1526143923</v>
      </c>
      <c r="E322" s="144">
        <v>0</v>
      </c>
      <c r="F322" s="144">
        <v>0</v>
      </c>
      <c r="G322" s="144">
        <v>0</v>
      </c>
      <c r="H322" s="144">
        <v>0</v>
      </c>
      <c r="I322" s="144">
        <v>0</v>
      </c>
      <c r="J322" s="144">
        <v>0</v>
      </c>
      <c r="K322" s="144">
        <v>0</v>
      </c>
      <c r="L322" s="144">
        <v>0</v>
      </c>
      <c r="M322" s="144">
        <v>0</v>
      </c>
      <c r="N322" s="144">
        <v>0</v>
      </c>
      <c r="O322" s="144">
        <v>0</v>
      </c>
      <c r="P322" s="144">
        <v>0</v>
      </c>
      <c r="Q322" s="144">
        <v>0</v>
      </c>
      <c r="R322" s="143">
        <f t="shared" si="62"/>
        <v>0</v>
      </c>
      <c r="S322" s="143">
        <f t="shared" si="63"/>
        <v>0</v>
      </c>
      <c r="T322" s="143">
        <f t="shared" si="64"/>
        <v>0</v>
      </c>
      <c r="U322" s="143">
        <f t="shared" si="65"/>
        <v>0</v>
      </c>
      <c r="V322" s="143">
        <f t="shared" si="66"/>
        <v>0</v>
      </c>
      <c r="W322" s="143">
        <f t="shared" si="67"/>
        <v>0</v>
      </c>
      <c r="X322" s="143">
        <f t="shared" si="68"/>
        <v>0</v>
      </c>
      <c r="Y322" s="143">
        <f t="shared" si="69"/>
        <v>0</v>
      </c>
      <c r="Z322" s="143">
        <f t="shared" si="70"/>
        <v>0</v>
      </c>
      <c r="AA322" s="143">
        <f t="shared" si="71"/>
        <v>0</v>
      </c>
      <c r="AB322" s="143">
        <f t="shared" si="72"/>
        <v>0</v>
      </c>
      <c r="AC322" s="143">
        <f t="shared" si="73"/>
        <v>0</v>
      </c>
      <c r="AD322" s="143">
        <f t="shared" si="74"/>
        <v>0</v>
      </c>
      <c r="AE322" s="142"/>
    </row>
    <row r="323" spans="1:31" x14ac:dyDescent="0.3">
      <c r="A323" s="147" t="s">
        <v>3353</v>
      </c>
      <c r="B323" s="147">
        <v>0.18701567599770008</v>
      </c>
      <c r="C323" s="146">
        <f t="shared" ref="C323:C386" si="75">B323/SUM($B$3:$B$1002)</f>
        <v>3.6320727498720802E-4</v>
      </c>
      <c r="D323" s="145">
        <f t="shared" ref="D323:D386" si="76">1000000000*C323</f>
        <v>363207.27498720802</v>
      </c>
      <c r="E323" s="144">
        <v>0</v>
      </c>
      <c r="F323" s="144">
        <v>0</v>
      </c>
      <c r="G323" s="144">
        <v>0</v>
      </c>
      <c r="H323" s="144">
        <v>0</v>
      </c>
      <c r="I323" s="144">
        <v>0</v>
      </c>
      <c r="J323" s="144">
        <v>0</v>
      </c>
      <c r="K323" s="144">
        <v>0</v>
      </c>
      <c r="L323" s="144">
        <v>0</v>
      </c>
      <c r="M323" s="144">
        <v>0</v>
      </c>
      <c r="N323" s="144">
        <v>0</v>
      </c>
      <c r="O323" s="144">
        <v>4.8054469347</v>
      </c>
      <c r="P323" s="144">
        <v>0</v>
      </c>
      <c r="Q323" s="144">
        <v>4.8054469347</v>
      </c>
      <c r="R323" s="143">
        <f t="shared" ref="R323:R386" si="77">$D323*E323/100</f>
        <v>0</v>
      </c>
      <c r="S323" s="143">
        <f t="shared" ref="S323:S386" si="78">$D323*F323/100</f>
        <v>0</v>
      </c>
      <c r="T323" s="143">
        <f t="shared" ref="T323:T386" si="79">$D323*G323/100</f>
        <v>0</v>
      </c>
      <c r="U323" s="143">
        <f t="shared" ref="U323:U386" si="80">$D323*H323/100</f>
        <v>0</v>
      </c>
      <c r="V323" s="143">
        <f t="shared" ref="V323:V386" si="81">$D323*I323/100</f>
        <v>0</v>
      </c>
      <c r="W323" s="143">
        <f t="shared" ref="W323:W386" si="82">$D323*J323/100</f>
        <v>0</v>
      </c>
      <c r="X323" s="143">
        <f t="shared" ref="X323:X386" si="83">$D323*K323/100</f>
        <v>0</v>
      </c>
      <c r="Y323" s="143">
        <f t="shared" ref="Y323:Y386" si="84">$D323*L323/100</f>
        <v>0</v>
      </c>
      <c r="Z323" s="143">
        <f t="shared" ref="Z323:Z386" si="85">$D323*M323/100</f>
        <v>0</v>
      </c>
      <c r="AA323" s="143">
        <f t="shared" ref="AA323:AA386" si="86">$D323*N323/100</f>
        <v>0</v>
      </c>
      <c r="AB323" s="143">
        <f t="shared" ref="AB323:AB386" si="87">$D323*O323/100</f>
        <v>17453.732862480188</v>
      </c>
      <c r="AC323" s="143">
        <f t="shared" ref="AC323:AC386" si="88">$D323*P323/100</f>
        <v>0</v>
      </c>
      <c r="AD323" s="143">
        <f t="shared" ref="AD323:AD386" si="89">$D323*Q323/100</f>
        <v>17453.732862480188</v>
      </c>
      <c r="AE323" s="142"/>
    </row>
    <row r="324" spans="1:31" x14ac:dyDescent="0.3">
      <c r="A324" s="147" t="s">
        <v>3352</v>
      </c>
      <c r="B324" s="147">
        <v>0.49510688512051504</v>
      </c>
      <c r="C324" s="146">
        <f t="shared" si="75"/>
        <v>9.6155801706290333E-4</v>
      </c>
      <c r="D324" s="145">
        <f t="shared" si="76"/>
        <v>961558.01706290338</v>
      </c>
      <c r="E324" s="144">
        <v>2.38</v>
      </c>
      <c r="F324" s="144">
        <v>2.38</v>
      </c>
      <c r="G324" s="144">
        <v>0</v>
      </c>
      <c r="H324" s="144">
        <v>0</v>
      </c>
      <c r="I324" s="144">
        <v>0</v>
      </c>
      <c r="J324" s="144">
        <v>0</v>
      </c>
      <c r="K324" s="144">
        <v>0</v>
      </c>
      <c r="L324" s="144">
        <v>0</v>
      </c>
      <c r="M324" s="144">
        <v>0</v>
      </c>
      <c r="N324" s="144">
        <v>0</v>
      </c>
      <c r="O324" s="144">
        <v>0.51087111110000005</v>
      </c>
      <c r="P324" s="144">
        <v>0</v>
      </c>
      <c r="Q324" s="144">
        <v>2.8908711111000001</v>
      </c>
      <c r="R324" s="143">
        <f t="shared" si="77"/>
        <v>22885.080806097099</v>
      </c>
      <c r="S324" s="143">
        <f t="shared" si="78"/>
        <v>22885.080806097099</v>
      </c>
      <c r="T324" s="143">
        <f t="shared" si="79"/>
        <v>0</v>
      </c>
      <c r="U324" s="143">
        <f t="shared" si="80"/>
        <v>0</v>
      </c>
      <c r="V324" s="143">
        <f t="shared" si="81"/>
        <v>0</v>
      </c>
      <c r="W324" s="143">
        <f t="shared" si="82"/>
        <v>0</v>
      </c>
      <c r="X324" s="143">
        <f t="shared" si="83"/>
        <v>0</v>
      </c>
      <c r="Y324" s="143">
        <f t="shared" si="84"/>
        <v>0</v>
      </c>
      <c r="Z324" s="143">
        <f t="shared" si="85"/>
        <v>0</v>
      </c>
      <c r="AA324" s="143">
        <f t="shared" si="86"/>
        <v>0</v>
      </c>
      <c r="AB324" s="143">
        <f t="shared" si="87"/>
        <v>4912.3221256403831</v>
      </c>
      <c r="AC324" s="143">
        <f t="shared" si="88"/>
        <v>0</v>
      </c>
      <c r="AD324" s="143">
        <f t="shared" si="89"/>
        <v>27797.402931737484</v>
      </c>
      <c r="AE324" s="142"/>
    </row>
    <row r="325" spans="1:31" x14ac:dyDescent="0.3">
      <c r="A325" s="147" t="s">
        <v>3351</v>
      </c>
      <c r="B325" s="147">
        <v>0.50372103311965166</v>
      </c>
      <c r="C325" s="146">
        <f t="shared" si="75"/>
        <v>9.7828774415348904E-4</v>
      </c>
      <c r="D325" s="145">
        <f t="shared" si="76"/>
        <v>978287.74415348901</v>
      </c>
      <c r="E325" s="144">
        <v>0</v>
      </c>
      <c r="F325" s="144">
        <v>0</v>
      </c>
      <c r="G325" s="144">
        <v>1.27</v>
      </c>
      <c r="H325" s="144">
        <v>0</v>
      </c>
      <c r="I325" s="144">
        <v>0</v>
      </c>
      <c r="J325" s="144">
        <v>0</v>
      </c>
      <c r="K325" s="144">
        <v>0</v>
      </c>
      <c r="L325" s="144">
        <v>0</v>
      </c>
      <c r="M325" s="144">
        <v>0</v>
      </c>
      <c r="N325" s="144">
        <v>0</v>
      </c>
      <c r="O325" s="144">
        <v>0</v>
      </c>
      <c r="P325" s="144">
        <v>0</v>
      </c>
      <c r="Q325" s="144">
        <v>1.27</v>
      </c>
      <c r="R325" s="143">
        <f t="shared" si="77"/>
        <v>0</v>
      </c>
      <c r="S325" s="143">
        <f t="shared" si="78"/>
        <v>0</v>
      </c>
      <c r="T325" s="143">
        <f t="shared" si="79"/>
        <v>12424.25435074931</v>
      </c>
      <c r="U325" s="143">
        <f t="shared" si="80"/>
        <v>0</v>
      </c>
      <c r="V325" s="143">
        <f t="shared" si="81"/>
        <v>0</v>
      </c>
      <c r="W325" s="143">
        <f t="shared" si="82"/>
        <v>0</v>
      </c>
      <c r="X325" s="143">
        <f t="shared" si="83"/>
        <v>0</v>
      </c>
      <c r="Y325" s="143">
        <f t="shared" si="84"/>
        <v>0</v>
      </c>
      <c r="Z325" s="143">
        <f t="shared" si="85"/>
        <v>0</v>
      </c>
      <c r="AA325" s="143">
        <f t="shared" si="86"/>
        <v>0</v>
      </c>
      <c r="AB325" s="143">
        <f t="shared" si="87"/>
        <v>0</v>
      </c>
      <c r="AC325" s="143">
        <f t="shared" si="88"/>
        <v>0</v>
      </c>
      <c r="AD325" s="143">
        <f t="shared" si="89"/>
        <v>12424.25435074931</v>
      </c>
      <c r="AE325" s="142"/>
    </row>
    <row r="326" spans="1:31" x14ac:dyDescent="0.3">
      <c r="A326" s="147" t="s">
        <v>3350</v>
      </c>
      <c r="B326" s="147">
        <v>0.22892881890948591</v>
      </c>
      <c r="C326" s="146">
        <f t="shared" si="75"/>
        <v>4.446077155755486E-4</v>
      </c>
      <c r="D326" s="145">
        <f t="shared" si="76"/>
        <v>444607.71557554859</v>
      </c>
      <c r="E326" s="144">
        <v>0</v>
      </c>
      <c r="F326" s="144">
        <v>0</v>
      </c>
      <c r="G326" s="144">
        <v>3.36</v>
      </c>
      <c r="H326" s="144">
        <v>1.01</v>
      </c>
      <c r="I326" s="144">
        <v>3.78</v>
      </c>
      <c r="J326" s="144">
        <v>0</v>
      </c>
      <c r="K326" s="144">
        <v>0</v>
      </c>
      <c r="L326" s="144">
        <v>4.79</v>
      </c>
      <c r="M326" s="144">
        <v>0</v>
      </c>
      <c r="N326" s="144">
        <v>0</v>
      </c>
      <c r="O326" s="144">
        <v>0</v>
      </c>
      <c r="P326" s="144">
        <v>0</v>
      </c>
      <c r="Q326" s="144">
        <v>3.36</v>
      </c>
      <c r="R326" s="143">
        <f t="shared" si="77"/>
        <v>0</v>
      </c>
      <c r="S326" s="143">
        <f t="shared" si="78"/>
        <v>0</v>
      </c>
      <c r="T326" s="143">
        <f t="shared" si="79"/>
        <v>14938.819243338432</v>
      </c>
      <c r="U326" s="143">
        <f t="shared" si="80"/>
        <v>4490.5379273130411</v>
      </c>
      <c r="V326" s="143">
        <f t="shared" si="81"/>
        <v>16806.171648755735</v>
      </c>
      <c r="W326" s="143">
        <f t="shared" si="82"/>
        <v>0</v>
      </c>
      <c r="X326" s="143">
        <f t="shared" si="83"/>
        <v>0</v>
      </c>
      <c r="Y326" s="143">
        <f t="shared" si="84"/>
        <v>21296.709576068777</v>
      </c>
      <c r="Z326" s="143">
        <f t="shared" si="85"/>
        <v>0</v>
      </c>
      <c r="AA326" s="143">
        <f t="shared" si="86"/>
        <v>0</v>
      </c>
      <c r="AB326" s="143">
        <f t="shared" si="87"/>
        <v>0</v>
      </c>
      <c r="AC326" s="143">
        <f t="shared" si="88"/>
        <v>0</v>
      </c>
      <c r="AD326" s="143">
        <f t="shared" si="89"/>
        <v>14938.819243338432</v>
      </c>
      <c r="AE326" s="142"/>
    </row>
    <row r="327" spans="1:31" x14ac:dyDescent="0.3">
      <c r="A327" s="147" t="s">
        <v>3349</v>
      </c>
      <c r="B327" s="147">
        <v>0.9431147360439448</v>
      </c>
      <c r="C327" s="146">
        <f t="shared" si="75"/>
        <v>1.8316439595310384E-3</v>
      </c>
      <c r="D327" s="145">
        <f t="shared" si="76"/>
        <v>1831643.9595310383</v>
      </c>
      <c r="E327" s="144">
        <v>0</v>
      </c>
      <c r="F327" s="144">
        <v>0</v>
      </c>
      <c r="G327" s="144">
        <v>0</v>
      </c>
      <c r="H327" s="144">
        <v>0</v>
      </c>
      <c r="I327" s="144">
        <v>0</v>
      </c>
      <c r="J327" s="144">
        <v>0</v>
      </c>
      <c r="K327" s="144">
        <v>0</v>
      </c>
      <c r="L327" s="144">
        <v>0</v>
      </c>
      <c r="M327" s="144">
        <v>0</v>
      </c>
      <c r="N327" s="144">
        <v>0</v>
      </c>
      <c r="O327" s="144">
        <v>0</v>
      </c>
      <c r="P327" s="144">
        <v>0</v>
      </c>
      <c r="Q327" s="144">
        <v>0</v>
      </c>
      <c r="R327" s="143">
        <f t="shared" si="77"/>
        <v>0</v>
      </c>
      <c r="S327" s="143">
        <f t="shared" si="78"/>
        <v>0</v>
      </c>
      <c r="T327" s="143">
        <f t="shared" si="79"/>
        <v>0</v>
      </c>
      <c r="U327" s="143">
        <f t="shared" si="80"/>
        <v>0</v>
      </c>
      <c r="V327" s="143">
        <f t="shared" si="81"/>
        <v>0</v>
      </c>
      <c r="W327" s="143">
        <f t="shared" si="82"/>
        <v>0</v>
      </c>
      <c r="X327" s="143">
        <f t="shared" si="83"/>
        <v>0</v>
      </c>
      <c r="Y327" s="143">
        <f t="shared" si="84"/>
        <v>0</v>
      </c>
      <c r="Z327" s="143">
        <f t="shared" si="85"/>
        <v>0</v>
      </c>
      <c r="AA327" s="143">
        <f t="shared" si="86"/>
        <v>0</v>
      </c>
      <c r="AB327" s="143">
        <f t="shared" si="87"/>
        <v>0</v>
      </c>
      <c r="AC327" s="143">
        <f t="shared" si="88"/>
        <v>0</v>
      </c>
      <c r="AD327" s="143">
        <f t="shared" si="89"/>
        <v>0</v>
      </c>
      <c r="AE327" s="142"/>
    </row>
    <row r="328" spans="1:31" x14ac:dyDescent="0.3">
      <c r="A328" s="147" t="s">
        <v>3348</v>
      </c>
      <c r="B328" s="147">
        <v>0.37103123530180482</v>
      </c>
      <c r="C328" s="146">
        <f t="shared" si="75"/>
        <v>7.2058795707993697E-4</v>
      </c>
      <c r="D328" s="145">
        <f t="shared" si="76"/>
        <v>720587.95707993698</v>
      </c>
      <c r="E328" s="144">
        <v>0</v>
      </c>
      <c r="F328" s="144">
        <v>0</v>
      </c>
      <c r="G328" s="144">
        <v>0</v>
      </c>
      <c r="H328" s="144">
        <v>0</v>
      </c>
      <c r="I328" s="144">
        <v>0</v>
      </c>
      <c r="J328" s="144">
        <v>0</v>
      </c>
      <c r="K328" s="144">
        <v>0</v>
      </c>
      <c r="L328" s="144">
        <v>0</v>
      </c>
      <c r="M328" s="144">
        <v>0</v>
      </c>
      <c r="N328" s="144">
        <v>0</v>
      </c>
      <c r="O328" s="144">
        <v>0</v>
      </c>
      <c r="P328" s="144">
        <v>0</v>
      </c>
      <c r="Q328" s="144">
        <v>0</v>
      </c>
      <c r="R328" s="143">
        <f t="shared" si="77"/>
        <v>0</v>
      </c>
      <c r="S328" s="143">
        <f t="shared" si="78"/>
        <v>0</v>
      </c>
      <c r="T328" s="143">
        <f t="shared" si="79"/>
        <v>0</v>
      </c>
      <c r="U328" s="143">
        <f t="shared" si="80"/>
        <v>0</v>
      </c>
      <c r="V328" s="143">
        <f t="shared" si="81"/>
        <v>0</v>
      </c>
      <c r="W328" s="143">
        <f t="shared" si="82"/>
        <v>0</v>
      </c>
      <c r="X328" s="143">
        <f t="shared" si="83"/>
        <v>0</v>
      </c>
      <c r="Y328" s="143">
        <f t="shared" si="84"/>
        <v>0</v>
      </c>
      <c r="Z328" s="143">
        <f t="shared" si="85"/>
        <v>0</v>
      </c>
      <c r="AA328" s="143">
        <f t="shared" si="86"/>
        <v>0</v>
      </c>
      <c r="AB328" s="143">
        <f t="shared" si="87"/>
        <v>0</v>
      </c>
      <c r="AC328" s="143">
        <f t="shared" si="88"/>
        <v>0</v>
      </c>
      <c r="AD328" s="143">
        <f t="shared" si="89"/>
        <v>0</v>
      </c>
      <c r="AE328" s="142"/>
    </row>
    <row r="329" spans="1:31" x14ac:dyDescent="0.3">
      <c r="A329" s="147" t="s">
        <v>3347</v>
      </c>
      <c r="B329" s="147">
        <v>0.9056557957243222</v>
      </c>
      <c r="C329" s="146">
        <f t="shared" si="75"/>
        <v>1.7588941241773117E-3</v>
      </c>
      <c r="D329" s="145">
        <f t="shared" si="76"/>
        <v>1758894.1241773115</v>
      </c>
      <c r="E329" s="144">
        <v>0.66</v>
      </c>
      <c r="F329" s="144">
        <v>0.41</v>
      </c>
      <c r="G329" s="144">
        <v>0</v>
      </c>
      <c r="H329" s="144">
        <v>0</v>
      </c>
      <c r="I329" s="144">
        <v>0</v>
      </c>
      <c r="J329" s="144">
        <v>0</v>
      </c>
      <c r="K329" s="144">
        <v>0</v>
      </c>
      <c r="L329" s="144">
        <v>5.3</v>
      </c>
      <c r="M329" s="144">
        <v>0</v>
      </c>
      <c r="N329" s="144">
        <v>0</v>
      </c>
      <c r="O329" s="144">
        <v>0</v>
      </c>
      <c r="P329" s="144">
        <v>0</v>
      </c>
      <c r="Q329" s="144">
        <v>0.66</v>
      </c>
      <c r="R329" s="143">
        <f t="shared" si="77"/>
        <v>11608.701219570257</v>
      </c>
      <c r="S329" s="143">
        <f t="shared" si="78"/>
        <v>7211.4659091269768</v>
      </c>
      <c r="T329" s="143">
        <f t="shared" si="79"/>
        <v>0</v>
      </c>
      <c r="U329" s="143">
        <f t="shared" si="80"/>
        <v>0</v>
      </c>
      <c r="V329" s="143">
        <f t="shared" si="81"/>
        <v>0</v>
      </c>
      <c r="W329" s="143">
        <f t="shared" si="82"/>
        <v>0</v>
      </c>
      <c r="X329" s="143">
        <f t="shared" si="83"/>
        <v>0</v>
      </c>
      <c r="Y329" s="143">
        <f t="shared" si="84"/>
        <v>93221.388581397521</v>
      </c>
      <c r="Z329" s="143">
        <f t="shared" si="85"/>
        <v>0</v>
      </c>
      <c r="AA329" s="143">
        <f t="shared" si="86"/>
        <v>0</v>
      </c>
      <c r="AB329" s="143">
        <f t="shared" si="87"/>
        <v>0</v>
      </c>
      <c r="AC329" s="143">
        <f t="shared" si="88"/>
        <v>0</v>
      </c>
      <c r="AD329" s="143">
        <f t="shared" si="89"/>
        <v>11608.701219570257</v>
      </c>
      <c r="AE329" s="142"/>
    </row>
    <row r="330" spans="1:31" x14ac:dyDescent="0.3">
      <c r="A330" s="147" t="s">
        <v>3346</v>
      </c>
      <c r="B330" s="147">
        <v>0.24934717490782465</v>
      </c>
      <c r="C330" s="146">
        <f t="shared" si="75"/>
        <v>4.8426265574198969E-4</v>
      </c>
      <c r="D330" s="145">
        <f t="shared" si="76"/>
        <v>484262.65574198967</v>
      </c>
      <c r="E330" s="144">
        <v>0</v>
      </c>
      <c r="F330" s="144">
        <v>0</v>
      </c>
      <c r="G330" s="144">
        <v>0</v>
      </c>
      <c r="H330" s="144">
        <v>0</v>
      </c>
      <c r="I330" s="144">
        <v>0</v>
      </c>
      <c r="J330" s="144">
        <v>0</v>
      </c>
      <c r="K330" s="144">
        <v>0</v>
      </c>
      <c r="L330" s="144">
        <v>0</v>
      </c>
      <c r="M330" s="144">
        <v>0</v>
      </c>
      <c r="N330" s="144">
        <v>0</v>
      </c>
      <c r="O330" s="144">
        <v>0</v>
      </c>
      <c r="P330" s="144">
        <v>0</v>
      </c>
      <c r="Q330" s="144">
        <v>0</v>
      </c>
      <c r="R330" s="143">
        <f t="shared" si="77"/>
        <v>0</v>
      </c>
      <c r="S330" s="143">
        <f t="shared" si="78"/>
        <v>0</v>
      </c>
      <c r="T330" s="143">
        <f t="shared" si="79"/>
        <v>0</v>
      </c>
      <c r="U330" s="143">
        <f t="shared" si="80"/>
        <v>0</v>
      </c>
      <c r="V330" s="143">
        <f t="shared" si="81"/>
        <v>0</v>
      </c>
      <c r="W330" s="143">
        <f t="shared" si="82"/>
        <v>0</v>
      </c>
      <c r="X330" s="143">
        <f t="shared" si="83"/>
        <v>0</v>
      </c>
      <c r="Y330" s="143">
        <f t="shared" si="84"/>
        <v>0</v>
      </c>
      <c r="Z330" s="143">
        <f t="shared" si="85"/>
        <v>0</v>
      </c>
      <c r="AA330" s="143">
        <f t="shared" si="86"/>
        <v>0</v>
      </c>
      <c r="AB330" s="143">
        <f t="shared" si="87"/>
        <v>0</v>
      </c>
      <c r="AC330" s="143">
        <f t="shared" si="88"/>
        <v>0</v>
      </c>
      <c r="AD330" s="143">
        <f t="shared" si="89"/>
        <v>0</v>
      </c>
      <c r="AE330" s="142"/>
    </row>
    <row r="331" spans="1:31" x14ac:dyDescent="0.3">
      <c r="A331" s="147" t="s">
        <v>3345</v>
      </c>
      <c r="B331" s="147">
        <v>0.53727073309740225</v>
      </c>
      <c r="C331" s="146">
        <f t="shared" si="75"/>
        <v>1.0434453574955228E-3</v>
      </c>
      <c r="D331" s="145">
        <f t="shared" si="76"/>
        <v>1043445.3574955228</v>
      </c>
      <c r="E331" s="144">
        <v>0</v>
      </c>
      <c r="F331" s="144">
        <v>0</v>
      </c>
      <c r="G331" s="144">
        <v>0</v>
      </c>
      <c r="H331" s="144">
        <v>0</v>
      </c>
      <c r="I331" s="144">
        <v>0</v>
      </c>
      <c r="J331" s="144">
        <v>0</v>
      </c>
      <c r="K331" s="144">
        <v>0</v>
      </c>
      <c r="L331" s="144">
        <v>0</v>
      </c>
      <c r="M331" s="144">
        <v>0</v>
      </c>
      <c r="N331" s="144">
        <v>0</v>
      </c>
      <c r="O331" s="144">
        <v>0</v>
      </c>
      <c r="P331" s="144">
        <v>0</v>
      </c>
      <c r="Q331" s="144">
        <v>0</v>
      </c>
      <c r="R331" s="143">
        <f t="shared" si="77"/>
        <v>0</v>
      </c>
      <c r="S331" s="143">
        <f t="shared" si="78"/>
        <v>0</v>
      </c>
      <c r="T331" s="143">
        <f t="shared" si="79"/>
        <v>0</v>
      </c>
      <c r="U331" s="143">
        <f t="shared" si="80"/>
        <v>0</v>
      </c>
      <c r="V331" s="143">
        <f t="shared" si="81"/>
        <v>0</v>
      </c>
      <c r="W331" s="143">
        <f t="shared" si="82"/>
        <v>0</v>
      </c>
      <c r="X331" s="143">
        <f t="shared" si="83"/>
        <v>0</v>
      </c>
      <c r="Y331" s="143">
        <f t="shared" si="84"/>
        <v>0</v>
      </c>
      <c r="Z331" s="143">
        <f t="shared" si="85"/>
        <v>0</v>
      </c>
      <c r="AA331" s="143">
        <f t="shared" si="86"/>
        <v>0</v>
      </c>
      <c r="AB331" s="143">
        <f t="shared" si="87"/>
        <v>0</v>
      </c>
      <c r="AC331" s="143">
        <f t="shared" si="88"/>
        <v>0</v>
      </c>
      <c r="AD331" s="143">
        <f t="shared" si="89"/>
        <v>0</v>
      </c>
      <c r="AE331" s="142"/>
    </row>
    <row r="332" spans="1:31" x14ac:dyDescent="0.3">
      <c r="A332" s="147" t="s">
        <v>3344</v>
      </c>
      <c r="B332" s="147">
        <v>0.10312041829147334</v>
      </c>
      <c r="C332" s="146">
        <f t="shared" si="75"/>
        <v>2.0027244199383415E-4</v>
      </c>
      <c r="D332" s="145">
        <f t="shared" si="76"/>
        <v>200272.44199383416</v>
      </c>
      <c r="E332" s="144">
        <v>0</v>
      </c>
      <c r="F332" s="144">
        <v>0</v>
      </c>
      <c r="G332" s="144">
        <v>0</v>
      </c>
      <c r="H332" s="144">
        <v>1.42</v>
      </c>
      <c r="I332" s="144">
        <v>0.71</v>
      </c>
      <c r="J332" s="144">
        <v>0</v>
      </c>
      <c r="K332" s="144">
        <v>0.71</v>
      </c>
      <c r="L332" s="144">
        <v>2.13</v>
      </c>
      <c r="M332" s="144">
        <v>0</v>
      </c>
      <c r="N332" s="144">
        <v>0</v>
      </c>
      <c r="O332" s="144">
        <v>0</v>
      </c>
      <c r="P332" s="144">
        <v>0</v>
      </c>
      <c r="Q332" s="144">
        <v>0</v>
      </c>
      <c r="R332" s="143">
        <f t="shared" si="77"/>
        <v>0</v>
      </c>
      <c r="S332" s="143">
        <f t="shared" si="78"/>
        <v>0</v>
      </c>
      <c r="T332" s="143">
        <f t="shared" si="79"/>
        <v>0</v>
      </c>
      <c r="U332" s="143">
        <f t="shared" si="80"/>
        <v>2843.8686763124447</v>
      </c>
      <c r="V332" s="143">
        <f t="shared" si="81"/>
        <v>1421.9343381562223</v>
      </c>
      <c r="W332" s="143">
        <f t="shared" si="82"/>
        <v>0</v>
      </c>
      <c r="X332" s="143">
        <f t="shared" si="83"/>
        <v>1421.9343381562223</v>
      </c>
      <c r="Y332" s="143">
        <f t="shared" si="84"/>
        <v>4265.8030144686672</v>
      </c>
      <c r="Z332" s="143">
        <f t="shared" si="85"/>
        <v>0</v>
      </c>
      <c r="AA332" s="143">
        <f t="shared" si="86"/>
        <v>0</v>
      </c>
      <c r="AB332" s="143">
        <f t="shared" si="87"/>
        <v>0</v>
      </c>
      <c r="AC332" s="143">
        <f t="shared" si="88"/>
        <v>0</v>
      </c>
      <c r="AD332" s="143">
        <f t="shared" si="89"/>
        <v>0</v>
      </c>
      <c r="AE332" s="142"/>
    </row>
    <row r="333" spans="1:31" x14ac:dyDescent="0.3">
      <c r="A333" s="147" t="s">
        <v>3343</v>
      </c>
      <c r="B333" s="147">
        <v>8.2120680143271785E-2</v>
      </c>
      <c r="C333" s="146">
        <f t="shared" si="75"/>
        <v>1.594883867131046E-4</v>
      </c>
      <c r="D333" s="145">
        <f t="shared" si="76"/>
        <v>159488.38671310461</v>
      </c>
      <c r="E333" s="144">
        <v>0</v>
      </c>
      <c r="F333" s="144">
        <v>0</v>
      </c>
      <c r="G333" s="144">
        <v>0</v>
      </c>
      <c r="H333" s="144">
        <v>0</v>
      </c>
      <c r="I333" s="144">
        <v>0</v>
      </c>
      <c r="J333" s="144">
        <v>0</v>
      </c>
      <c r="K333" s="144">
        <v>0</v>
      </c>
      <c r="L333" s="144">
        <v>0</v>
      </c>
      <c r="M333" s="144">
        <v>0</v>
      </c>
      <c r="N333" s="144">
        <v>0</v>
      </c>
      <c r="O333" s="144">
        <v>0</v>
      </c>
      <c r="P333" s="144">
        <v>0</v>
      </c>
      <c r="Q333" s="144">
        <v>0</v>
      </c>
      <c r="R333" s="143">
        <f t="shared" si="77"/>
        <v>0</v>
      </c>
      <c r="S333" s="143">
        <f t="shared" si="78"/>
        <v>0</v>
      </c>
      <c r="T333" s="143">
        <f t="shared" si="79"/>
        <v>0</v>
      </c>
      <c r="U333" s="143">
        <f t="shared" si="80"/>
        <v>0</v>
      </c>
      <c r="V333" s="143">
        <f t="shared" si="81"/>
        <v>0</v>
      </c>
      <c r="W333" s="143">
        <f t="shared" si="82"/>
        <v>0</v>
      </c>
      <c r="X333" s="143">
        <f t="shared" si="83"/>
        <v>0</v>
      </c>
      <c r="Y333" s="143">
        <f t="shared" si="84"/>
        <v>0</v>
      </c>
      <c r="Z333" s="143">
        <f t="shared" si="85"/>
        <v>0</v>
      </c>
      <c r="AA333" s="143">
        <f t="shared" si="86"/>
        <v>0</v>
      </c>
      <c r="AB333" s="143">
        <f t="shared" si="87"/>
        <v>0</v>
      </c>
      <c r="AC333" s="143">
        <f t="shared" si="88"/>
        <v>0</v>
      </c>
      <c r="AD333" s="143">
        <f t="shared" si="89"/>
        <v>0</v>
      </c>
      <c r="AE333" s="142"/>
    </row>
    <row r="334" spans="1:31" x14ac:dyDescent="0.3">
      <c r="A334" s="147" t="s">
        <v>3342</v>
      </c>
      <c r="B334" s="147">
        <v>0.97018079680004099</v>
      </c>
      <c r="C334" s="146">
        <f t="shared" si="75"/>
        <v>1.8842095539359737E-3</v>
      </c>
      <c r="D334" s="145">
        <f t="shared" si="76"/>
        <v>1884209.5539359737</v>
      </c>
      <c r="E334" s="144">
        <v>0</v>
      </c>
      <c r="F334" s="144">
        <v>0</v>
      </c>
      <c r="G334" s="144">
        <v>56.98</v>
      </c>
      <c r="H334" s="144">
        <v>0</v>
      </c>
      <c r="I334" s="144">
        <v>0</v>
      </c>
      <c r="J334" s="144">
        <v>0</v>
      </c>
      <c r="K334" s="144">
        <v>0</v>
      </c>
      <c r="L334" s="144">
        <v>0</v>
      </c>
      <c r="M334" s="144">
        <v>0</v>
      </c>
      <c r="N334" s="144">
        <v>0</v>
      </c>
      <c r="O334" s="144">
        <v>0</v>
      </c>
      <c r="P334" s="144">
        <v>0</v>
      </c>
      <c r="Q334" s="144">
        <v>56.98</v>
      </c>
      <c r="R334" s="143">
        <f t="shared" si="77"/>
        <v>0</v>
      </c>
      <c r="S334" s="143">
        <f t="shared" si="78"/>
        <v>0</v>
      </c>
      <c r="T334" s="143">
        <f t="shared" si="79"/>
        <v>1073622.6038327178</v>
      </c>
      <c r="U334" s="143">
        <f t="shared" si="80"/>
        <v>0</v>
      </c>
      <c r="V334" s="143">
        <f t="shared" si="81"/>
        <v>0</v>
      </c>
      <c r="W334" s="143">
        <f t="shared" si="82"/>
        <v>0</v>
      </c>
      <c r="X334" s="143">
        <f t="shared" si="83"/>
        <v>0</v>
      </c>
      <c r="Y334" s="143">
        <f t="shared" si="84"/>
        <v>0</v>
      </c>
      <c r="Z334" s="143">
        <f t="shared" si="85"/>
        <v>0</v>
      </c>
      <c r="AA334" s="143">
        <f t="shared" si="86"/>
        <v>0</v>
      </c>
      <c r="AB334" s="143">
        <f t="shared" si="87"/>
        <v>0</v>
      </c>
      <c r="AC334" s="143">
        <f t="shared" si="88"/>
        <v>0</v>
      </c>
      <c r="AD334" s="143">
        <f t="shared" si="89"/>
        <v>1073622.6038327178</v>
      </c>
      <c r="AE334" s="142"/>
    </row>
    <row r="335" spans="1:31" x14ac:dyDescent="0.3">
      <c r="A335" s="147" t="s">
        <v>3341</v>
      </c>
      <c r="B335" s="147">
        <v>0.75070761074177239</v>
      </c>
      <c r="C335" s="146">
        <f t="shared" si="75"/>
        <v>1.4579658317681885E-3</v>
      </c>
      <c r="D335" s="145">
        <f t="shared" si="76"/>
        <v>1457965.8317681884</v>
      </c>
      <c r="E335" s="144">
        <v>0</v>
      </c>
      <c r="F335" s="144">
        <v>0</v>
      </c>
      <c r="G335" s="144">
        <v>0</v>
      </c>
      <c r="H335" s="144">
        <v>0</v>
      </c>
      <c r="I335" s="144">
        <v>0</v>
      </c>
      <c r="J335" s="144">
        <v>0</v>
      </c>
      <c r="K335" s="144">
        <v>0</v>
      </c>
      <c r="L335" s="144">
        <v>0</v>
      </c>
      <c r="M335" s="144">
        <v>0</v>
      </c>
      <c r="N335" s="144">
        <v>0</v>
      </c>
      <c r="O335" s="144">
        <v>0</v>
      </c>
      <c r="P335" s="144">
        <v>0</v>
      </c>
      <c r="Q335" s="144">
        <v>0</v>
      </c>
      <c r="R335" s="143">
        <f t="shared" si="77"/>
        <v>0</v>
      </c>
      <c r="S335" s="143">
        <f t="shared" si="78"/>
        <v>0</v>
      </c>
      <c r="T335" s="143">
        <f t="shared" si="79"/>
        <v>0</v>
      </c>
      <c r="U335" s="143">
        <f t="shared" si="80"/>
        <v>0</v>
      </c>
      <c r="V335" s="143">
        <f t="shared" si="81"/>
        <v>0</v>
      </c>
      <c r="W335" s="143">
        <f t="shared" si="82"/>
        <v>0</v>
      </c>
      <c r="X335" s="143">
        <f t="shared" si="83"/>
        <v>0</v>
      </c>
      <c r="Y335" s="143">
        <f t="shared" si="84"/>
        <v>0</v>
      </c>
      <c r="Z335" s="143">
        <f t="shared" si="85"/>
        <v>0</v>
      </c>
      <c r="AA335" s="143">
        <f t="shared" si="86"/>
        <v>0</v>
      </c>
      <c r="AB335" s="143">
        <f t="shared" si="87"/>
        <v>0</v>
      </c>
      <c r="AC335" s="143">
        <f t="shared" si="88"/>
        <v>0</v>
      </c>
      <c r="AD335" s="143">
        <f t="shared" si="89"/>
        <v>0</v>
      </c>
      <c r="AE335" s="142"/>
    </row>
    <row r="336" spans="1:31" x14ac:dyDescent="0.3">
      <c r="A336" s="147" t="s">
        <v>3340</v>
      </c>
      <c r="B336" s="147">
        <v>0.44881374066361823</v>
      </c>
      <c r="C336" s="146">
        <f t="shared" si="75"/>
        <v>8.7165107873231427E-4</v>
      </c>
      <c r="D336" s="145">
        <f t="shared" si="76"/>
        <v>871651.07873231429</v>
      </c>
      <c r="E336" s="144">
        <v>0</v>
      </c>
      <c r="F336" s="144">
        <v>0</v>
      </c>
      <c r="G336" s="144">
        <v>0</v>
      </c>
      <c r="H336" s="144">
        <v>0</v>
      </c>
      <c r="I336" s="144">
        <v>0</v>
      </c>
      <c r="J336" s="144">
        <v>0</v>
      </c>
      <c r="K336" s="144">
        <v>0</v>
      </c>
      <c r="L336" s="144">
        <v>0</v>
      </c>
      <c r="M336" s="144">
        <v>0</v>
      </c>
      <c r="N336" s="144">
        <v>0</v>
      </c>
      <c r="O336" s="144">
        <v>0</v>
      </c>
      <c r="P336" s="144">
        <v>0</v>
      </c>
      <c r="Q336" s="144">
        <v>0</v>
      </c>
      <c r="R336" s="143">
        <f t="shared" si="77"/>
        <v>0</v>
      </c>
      <c r="S336" s="143">
        <f t="shared" si="78"/>
        <v>0</v>
      </c>
      <c r="T336" s="143">
        <f t="shared" si="79"/>
        <v>0</v>
      </c>
      <c r="U336" s="143">
        <f t="shared" si="80"/>
        <v>0</v>
      </c>
      <c r="V336" s="143">
        <f t="shared" si="81"/>
        <v>0</v>
      </c>
      <c r="W336" s="143">
        <f t="shared" si="82"/>
        <v>0</v>
      </c>
      <c r="X336" s="143">
        <f t="shared" si="83"/>
        <v>0</v>
      </c>
      <c r="Y336" s="143">
        <f t="shared" si="84"/>
        <v>0</v>
      </c>
      <c r="Z336" s="143">
        <f t="shared" si="85"/>
        <v>0</v>
      </c>
      <c r="AA336" s="143">
        <f t="shared" si="86"/>
        <v>0</v>
      </c>
      <c r="AB336" s="143">
        <f t="shared" si="87"/>
        <v>0</v>
      </c>
      <c r="AC336" s="143">
        <f t="shared" si="88"/>
        <v>0</v>
      </c>
      <c r="AD336" s="143">
        <f t="shared" si="89"/>
        <v>0</v>
      </c>
      <c r="AE336" s="142"/>
    </row>
    <row r="337" spans="1:31" x14ac:dyDescent="0.3">
      <c r="A337" s="147" t="s">
        <v>3339</v>
      </c>
      <c r="B337" s="147">
        <v>0.66683237393953831</v>
      </c>
      <c r="C337" s="146">
        <f t="shared" si="75"/>
        <v>1.2950698818146621E-3</v>
      </c>
      <c r="D337" s="145">
        <f t="shared" si="76"/>
        <v>1295069.8818146621</v>
      </c>
      <c r="E337" s="144">
        <v>0</v>
      </c>
      <c r="F337" s="144">
        <v>0</v>
      </c>
      <c r="G337" s="144">
        <v>0</v>
      </c>
      <c r="H337" s="144">
        <v>0</v>
      </c>
      <c r="I337" s="144">
        <v>0</v>
      </c>
      <c r="J337" s="144">
        <v>0</v>
      </c>
      <c r="K337" s="144">
        <v>0</v>
      </c>
      <c r="L337" s="144">
        <v>0</v>
      </c>
      <c r="M337" s="144">
        <v>0</v>
      </c>
      <c r="N337" s="144">
        <v>0</v>
      </c>
      <c r="O337" s="144">
        <v>0</v>
      </c>
      <c r="P337" s="144">
        <v>0</v>
      </c>
      <c r="Q337" s="144">
        <v>0</v>
      </c>
      <c r="R337" s="143">
        <f t="shared" si="77"/>
        <v>0</v>
      </c>
      <c r="S337" s="143">
        <f t="shared" si="78"/>
        <v>0</v>
      </c>
      <c r="T337" s="143">
        <f t="shared" si="79"/>
        <v>0</v>
      </c>
      <c r="U337" s="143">
        <f t="shared" si="80"/>
        <v>0</v>
      </c>
      <c r="V337" s="143">
        <f t="shared" si="81"/>
        <v>0</v>
      </c>
      <c r="W337" s="143">
        <f t="shared" si="82"/>
        <v>0</v>
      </c>
      <c r="X337" s="143">
        <f t="shared" si="83"/>
        <v>0</v>
      </c>
      <c r="Y337" s="143">
        <f t="shared" si="84"/>
        <v>0</v>
      </c>
      <c r="Z337" s="143">
        <f t="shared" si="85"/>
        <v>0</v>
      </c>
      <c r="AA337" s="143">
        <f t="shared" si="86"/>
        <v>0</v>
      </c>
      <c r="AB337" s="143">
        <f t="shared" si="87"/>
        <v>0</v>
      </c>
      <c r="AC337" s="143">
        <f t="shared" si="88"/>
        <v>0</v>
      </c>
      <c r="AD337" s="143">
        <f t="shared" si="89"/>
        <v>0</v>
      </c>
      <c r="AE337" s="142"/>
    </row>
    <row r="338" spans="1:31" x14ac:dyDescent="0.3">
      <c r="A338" s="147" t="s">
        <v>3338</v>
      </c>
      <c r="B338" s="147">
        <v>0.66221708326562168</v>
      </c>
      <c r="C338" s="146">
        <f t="shared" si="75"/>
        <v>1.2861064238585079E-3</v>
      </c>
      <c r="D338" s="145">
        <f t="shared" si="76"/>
        <v>1286106.423858508</v>
      </c>
      <c r="E338" s="144">
        <v>0.42</v>
      </c>
      <c r="F338" s="144">
        <v>0.24</v>
      </c>
      <c r="G338" s="144">
        <v>0</v>
      </c>
      <c r="H338" s="144">
        <v>0</v>
      </c>
      <c r="I338" s="144">
        <v>0</v>
      </c>
      <c r="J338" s="144">
        <v>0</v>
      </c>
      <c r="K338" s="144">
        <v>0</v>
      </c>
      <c r="L338" s="144">
        <v>0</v>
      </c>
      <c r="M338" s="144">
        <v>0</v>
      </c>
      <c r="N338" s="144">
        <v>0</v>
      </c>
      <c r="O338" s="144">
        <v>0</v>
      </c>
      <c r="P338" s="144">
        <v>0</v>
      </c>
      <c r="Q338" s="144">
        <v>0.42</v>
      </c>
      <c r="R338" s="143">
        <f t="shared" si="77"/>
        <v>5401.6469802057336</v>
      </c>
      <c r="S338" s="143">
        <f t="shared" si="78"/>
        <v>3086.6554172604192</v>
      </c>
      <c r="T338" s="143">
        <f t="shared" si="79"/>
        <v>0</v>
      </c>
      <c r="U338" s="143">
        <f t="shared" si="80"/>
        <v>0</v>
      </c>
      <c r="V338" s="143">
        <f t="shared" si="81"/>
        <v>0</v>
      </c>
      <c r="W338" s="143">
        <f t="shared" si="82"/>
        <v>0</v>
      </c>
      <c r="X338" s="143">
        <f t="shared" si="83"/>
        <v>0</v>
      </c>
      <c r="Y338" s="143">
        <f t="shared" si="84"/>
        <v>0</v>
      </c>
      <c r="Z338" s="143">
        <f t="shared" si="85"/>
        <v>0</v>
      </c>
      <c r="AA338" s="143">
        <f t="shared" si="86"/>
        <v>0</v>
      </c>
      <c r="AB338" s="143">
        <f t="shared" si="87"/>
        <v>0</v>
      </c>
      <c r="AC338" s="143">
        <f t="shared" si="88"/>
        <v>0</v>
      </c>
      <c r="AD338" s="143">
        <f t="shared" si="89"/>
        <v>5401.6469802057336</v>
      </c>
      <c r="AE338" s="142"/>
    </row>
    <row r="339" spans="1:31" x14ac:dyDescent="0.3">
      <c r="A339" s="147" t="s">
        <v>3337</v>
      </c>
      <c r="B339" s="147">
        <v>0.91715737808086339</v>
      </c>
      <c r="C339" s="146">
        <f t="shared" si="75"/>
        <v>1.7812316013084354E-3</v>
      </c>
      <c r="D339" s="145">
        <f t="shared" si="76"/>
        <v>1781231.6013084354</v>
      </c>
      <c r="E339" s="144">
        <v>0</v>
      </c>
      <c r="F339" s="144">
        <v>0</v>
      </c>
      <c r="G339" s="144">
        <v>6.73</v>
      </c>
      <c r="H339" s="144">
        <v>0</v>
      </c>
      <c r="I339" s="144">
        <v>0</v>
      </c>
      <c r="J339" s="144">
        <v>0</v>
      </c>
      <c r="K339" s="144">
        <v>0</v>
      </c>
      <c r="L339" s="144">
        <v>0</v>
      </c>
      <c r="M339" s="144">
        <v>0</v>
      </c>
      <c r="N339" s="144">
        <v>0</v>
      </c>
      <c r="O339" s="144">
        <v>0</v>
      </c>
      <c r="P339" s="144">
        <v>6.73</v>
      </c>
      <c r="Q339" s="144">
        <v>6.73</v>
      </c>
      <c r="R339" s="143">
        <f t="shared" si="77"/>
        <v>0</v>
      </c>
      <c r="S339" s="143">
        <f t="shared" si="78"/>
        <v>0</v>
      </c>
      <c r="T339" s="143">
        <f t="shared" si="79"/>
        <v>119876.88676805772</v>
      </c>
      <c r="U339" s="143">
        <f t="shared" si="80"/>
        <v>0</v>
      </c>
      <c r="V339" s="143">
        <f t="shared" si="81"/>
        <v>0</v>
      </c>
      <c r="W339" s="143">
        <f t="shared" si="82"/>
        <v>0</v>
      </c>
      <c r="X339" s="143">
        <f t="shared" si="83"/>
        <v>0</v>
      </c>
      <c r="Y339" s="143">
        <f t="shared" si="84"/>
        <v>0</v>
      </c>
      <c r="Z339" s="143">
        <f t="shared" si="85"/>
        <v>0</v>
      </c>
      <c r="AA339" s="143">
        <f t="shared" si="86"/>
        <v>0</v>
      </c>
      <c r="AB339" s="143">
        <f t="shared" si="87"/>
        <v>0</v>
      </c>
      <c r="AC339" s="143">
        <f t="shared" si="88"/>
        <v>119876.88676805772</v>
      </c>
      <c r="AD339" s="143">
        <f t="shared" si="89"/>
        <v>119876.88676805772</v>
      </c>
      <c r="AE339" s="142"/>
    </row>
    <row r="340" spans="1:31" x14ac:dyDescent="0.3">
      <c r="A340" s="147" t="s">
        <v>3336</v>
      </c>
      <c r="B340" s="147">
        <v>5.6471263807555294E-2</v>
      </c>
      <c r="C340" s="146">
        <f t="shared" si="75"/>
        <v>1.0967408872654153E-4</v>
      </c>
      <c r="D340" s="145">
        <f t="shared" si="76"/>
        <v>109674.08872654152</v>
      </c>
      <c r="E340" s="144">
        <v>0</v>
      </c>
      <c r="F340" s="144">
        <v>0</v>
      </c>
      <c r="G340" s="144">
        <v>0</v>
      </c>
      <c r="H340" s="144">
        <v>0</v>
      </c>
      <c r="I340" s="144">
        <v>0</v>
      </c>
      <c r="J340" s="144">
        <v>0</v>
      </c>
      <c r="K340" s="144">
        <v>0</v>
      </c>
      <c r="L340" s="144">
        <v>0</v>
      </c>
      <c r="M340" s="144">
        <v>0</v>
      </c>
      <c r="N340" s="144">
        <v>0</v>
      </c>
      <c r="O340" s="144">
        <v>0</v>
      </c>
      <c r="P340" s="144">
        <v>0</v>
      </c>
      <c r="Q340" s="144">
        <v>0</v>
      </c>
      <c r="R340" s="143">
        <f t="shared" si="77"/>
        <v>0</v>
      </c>
      <c r="S340" s="143">
        <f t="shared" si="78"/>
        <v>0</v>
      </c>
      <c r="T340" s="143">
        <f t="shared" si="79"/>
        <v>0</v>
      </c>
      <c r="U340" s="143">
        <f t="shared" si="80"/>
        <v>0</v>
      </c>
      <c r="V340" s="143">
        <f t="shared" si="81"/>
        <v>0</v>
      </c>
      <c r="W340" s="143">
        <f t="shared" si="82"/>
        <v>0</v>
      </c>
      <c r="X340" s="143">
        <f t="shared" si="83"/>
        <v>0</v>
      </c>
      <c r="Y340" s="143">
        <f t="shared" si="84"/>
        <v>0</v>
      </c>
      <c r="Z340" s="143">
        <f t="shared" si="85"/>
        <v>0</v>
      </c>
      <c r="AA340" s="143">
        <f t="shared" si="86"/>
        <v>0</v>
      </c>
      <c r="AB340" s="143">
        <f t="shared" si="87"/>
        <v>0</v>
      </c>
      <c r="AC340" s="143">
        <f t="shared" si="88"/>
        <v>0</v>
      </c>
      <c r="AD340" s="143">
        <f t="shared" si="89"/>
        <v>0</v>
      </c>
      <c r="AE340" s="142"/>
    </row>
    <row r="341" spans="1:31" x14ac:dyDescent="0.3">
      <c r="A341" s="147" t="s">
        <v>3335</v>
      </c>
      <c r="B341" s="147">
        <v>0.91253927703992832</v>
      </c>
      <c r="C341" s="146">
        <f t="shared" si="75"/>
        <v>1.7722626852764219E-3</v>
      </c>
      <c r="D341" s="145">
        <f t="shared" si="76"/>
        <v>1772262.685276422</v>
      </c>
      <c r="E341" s="144">
        <v>0</v>
      </c>
      <c r="F341" s="144">
        <v>0</v>
      </c>
      <c r="G341" s="144">
        <v>0</v>
      </c>
      <c r="H341" s="144">
        <v>0</v>
      </c>
      <c r="I341" s="144">
        <v>0</v>
      </c>
      <c r="J341" s="144">
        <v>0</v>
      </c>
      <c r="K341" s="144">
        <v>0</v>
      </c>
      <c r="L341" s="144">
        <v>0</v>
      </c>
      <c r="M341" s="144">
        <v>0</v>
      </c>
      <c r="N341" s="144">
        <v>0</v>
      </c>
      <c r="O341" s="144">
        <v>0</v>
      </c>
      <c r="P341" s="144">
        <v>0</v>
      </c>
      <c r="Q341" s="144">
        <v>0</v>
      </c>
      <c r="R341" s="143">
        <f t="shared" si="77"/>
        <v>0</v>
      </c>
      <c r="S341" s="143">
        <f t="shared" si="78"/>
        <v>0</v>
      </c>
      <c r="T341" s="143">
        <f t="shared" si="79"/>
        <v>0</v>
      </c>
      <c r="U341" s="143">
        <f t="shared" si="80"/>
        <v>0</v>
      </c>
      <c r="V341" s="143">
        <f t="shared" si="81"/>
        <v>0</v>
      </c>
      <c r="W341" s="143">
        <f t="shared" si="82"/>
        <v>0</v>
      </c>
      <c r="X341" s="143">
        <f t="shared" si="83"/>
        <v>0</v>
      </c>
      <c r="Y341" s="143">
        <f t="shared" si="84"/>
        <v>0</v>
      </c>
      <c r="Z341" s="143">
        <f t="shared" si="85"/>
        <v>0</v>
      </c>
      <c r="AA341" s="143">
        <f t="shared" si="86"/>
        <v>0</v>
      </c>
      <c r="AB341" s="143">
        <f t="shared" si="87"/>
        <v>0</v>
      </c>
      <c r="AC341" s="143">
        <f t="shared" si="88"/>
        <v>0</v>
      </c>
      <c r="AD341" s="143">
        <f t="shared" si="89"/>
        <v>0</v>
      </c>
      <c r="AE341" s="142"/>
    </row>
    <row r="342" spans="1:31" x14ac:dyDescent="0.3">
      <c r="A342" s="147" t="s">
        <v>3334</v>
      </c>
      <c r="B342" s="147">
        <v>0.75842625710107381</v>
      </c>
      <c r="C342" s="146">
        <f t="shared" si="75"/>
        <v>1.4729563853450249E-3</v>
      </c>
      <c r="D342" s="145">
        <f t="shared" si="76"/>
        <v>1472956.3853450248</v>
      </c>
      <c r="E342" s="144">
        <v>0</v>
      </c>
      <c r="F342" s="144">
        <v>0</v>
      </c>
      <c r="G342" s="144">
        <v>0</v>
      </c>
      <c r="H342" s="144">
        <v>0</v>
      </c>
      <c r="I342" s="144">
        <v>0</v>
      </c>
      <c r="J342" s="144">
        <v>0</v>
      </c>
      <c r="K342" s="144">
        <v>0</v>
      </c>
      <c r="L342" s="144">
        <v>0</v>
      </c>
      <c r="M342" s="144">
        <v>0</v>
      </c>
      <c r="N342" s="144">
        <v>0</v>
      </c>
      <c r="O342" s="144">
        <v>0</v>
      </c>
      <c r="P342" s="144">
        <v>0</v>
      </c>
      <c r="Q342" s="144">
        <v>0</v>
      </c>
      <c r="R342" s="143">
        <f t="shared" si="77"/>
        <v>0</v>
      </c>
      <c r="S342" s="143">
        <f t="shared" si="78"/>
        <v>0</v>
      </c>
      <c r="T342" s="143">
        <f t="shared" si="79"/>
        <v>0</v>
      </c>
      <c r="U342" s="143">
        <f t="shared" si="80"/>
        <v>0</v>
      </c>
      <c r="V342" s="143">
        <f t="shared" si="81"/>
        <v>0</v>
      </c>
      <c r="W342" s="143">
        <f t="shared" si="82"/>
        <v>0</v>
      </c>
      <c r="X342" s="143">
        <f t="shared" si="83"/>
        <v>0</v>
      </c>
      <c r="Y342" s="143">
        <f t="shared" si="84"/>
        <v>0</v>
      </c>
      <c r="Z342" s="143">
        <f t="shared" si="85"/>
        <v>0</v>
      </c>
      <c r="AA342" s="143">
        <f t="shared" si="86"/>
        <v>0</v>
      </c>
      <c r="AB342" s="143">
        <f t="shared" si="87"/>
        <v>0</v>
      </c>
      <c r="AC342" s="143">
        <f t="shared" si="88"/>
        <v>0</v>
      </c>
      <c r="AD342" s="143">
        <f t="shared" si="89"/>
        <v>0</v>
      </c>
      <c r="AE342" s="142"/>
    </row>
    <row r="343" spans="1:31" x14ac:dyDescent="0.3">
      <c r="A343" s="147" t="s">
        <v>3333</v>
      </c>
      <c r="B343" s="147">
        <v>0.44390376738062298</v>
      </c>
      <c r="C343" s="146">
        <f t="shared" si="75"/>
        <v>8.6211531117238722E-4</v>
      </c>
      <c r="D343" s="145">
        <f t="shared" si="76"/>
        <v>862115.31117238721</v>
      </c>
      <c r="E343" s="144">
        <v>0</v>
      </c>
      <c r="F343" s="144">
        <v>0</v>
      </c>
      <c r="G343" s="144">
        <v>0</v>
      </c>
      <c r="H343" s="144">
        <v>0</v>
      </c>
      <c r="I343" s="144">
        <v>0</v>
      </c>
      <c r="J343" s="144">
        <v>0</v>
      </c>
      <c r="K343" s="144">
        <v>0</v>
      </c>
      <c r="L343" s="144">
        <v>0</v>
      </c>
      <c r="M343" s="144">
        <v>0</v>
      </c>
      <c r="N343" s="144">
        <v>0</v>
      </c>
      <c r="O343" s="144">
        <v>0</v>
      </c>
      <c r="P343" s="144">
        <v>0</v>
      </c>
      <c r="Q343" s="144">
        <v>0</v>
      </c>
      <c r="R343" s="143">
        <f t="shared" si="77"/>
        <v>0</v>
      </c>
      <c r="S343" s="143">
        <f t="shared" si="78"/>
        <v>0</v>
      </c>
      <c r="T343" s="143">
        <f t="shared" si="79"/>
        <v>0</v>
      </c>
      <c r="U343" s="143">
        <f t="shared" si="80"/>
        <v>0</v>
      </c>
      <c r="V343" s="143">
        <f t="shared" si="81"/>
        <v>0</v>
      </c>
      <c r="W343" s="143">
        <f t="shared" si="82"/>
        <v>0</v>
      </c>
      <c r="X343" s="143">
        <f t="shared" si="83"/>
        <v>0</v>
      </c>
      <c r="Y343" s="143">
        <f t="shared" si="84"/>
        <v>0</v>
      </c>
      <c r="Z343" s="143">
        <f t="shared" si="85"/>
        <v>0</v>
      </c>
      <c r="AA343" s="143">
        <f t="shared" si="86"/>
        <v>0</v>
      </c>
      <c r="AB343" s="143">
        <f t="shared" si="87"/>
        <v>0</v>
      </c>
      <c r="AC343" s="143">
        <f t="shared" si="88"/>
        <v>0</v>
      </c>
      <c r="AD343" s="143">
        <f t="shared" si="89"/>
        <v>0</v>
      </c>
      <c r="AE343" s="142"/>
    </row>
    <row r="344" spans="1:31" x14ac:dyDescent="0.3">
      <c r="A344" s="147" t="s">
        <v>3332</v>
      </c>
      <c r="B344" s="147">
        <v>0.59505323363934948</v>
      </c>
      <c r="C344" s="146">
        <f t="shared" si="75"/>
        <v>1.1556660280453307E-3</v>
      </c>
      <c r="D344" s="145">
        <f t="shared" si="76"/>
        <v>1155666.0280453307</v>
      </c>
      <c r="E344" s="144">
        <v>0</v>
      </c>
      <c r="F344" s="144">
        <v>0</v>
      </c>
      <c r="G344" s="144">
        <v>0</v>
      </c>
      <c r="H344" s="144">
        <v>0</v>
      </c>
      <c r="I344" s="144">
        <v>0</v>
      </c>
      <c r="J344" s="144">
        <v>0</v>
      </c>
      <c r="K344" s="144">
        <v>0</v>
      </c>
      <c r="L344" s="144">
        <v>0</v>
      </c>
      <c r="M344" s="144">
        <v>0</v>
      </c>
      <c r="N344" s="144">
        <v>0</v>
      </c>
      <c r="O344" s="144">
        <v>0</v>
      </c>
      <c r="P344" s="144">
        <v>0</v>
      </c>
      <c r="Q344" s="144">
        <v>0</v>
      </c>
      <c r="R344" s="143">
        <f t="shared" si="77"/>
        <v>0</v>
      </c>
      <c r="S344" s="143">
        <f t="shared" si="78"/>
        <v>0</v>
      </c>
      <c r="T344" s="143">
        <f t="shared" si="79"/>
        <v>0</v>
      </c>
      <c r="U344" s="143">
        <f t="shared" si="80"/>
        <v>0</v>
      </c>
      <c r="V344" s="143">
        <f t="shared" si="81"/>
        <v>0</v>
      </c>
      <c r="W344" s="143">
        <f t="shared" si="82"/>
        <v>0</v>
      </c>
      <c r="X344" s="143">
        <f t="shared" si="83"/>
        <v>0</v>
      </c>
      <c r="Y344" s="143">
        <f t="shared" si="84"/>
        <v>0</v>
      </c>
      <c r="Z344" s="143">
        <f t="shared" si="85"/>
        <v>0</v>
      </c>
      <c r="AA344" s="143">
        <f t="shared" si="86"/>
        <v>0</v>
      </c>
      <c r="AB344" s="143">
        <f t="shared" si="87"/>
        <v>0</v>
      </c>
      <c r="AC344" s="143">
        <f t="shared" si="88"/>
        <v>0</v>
      </c>
      <c r="AD344" s="143">
        <f t="shared" si="89"/>
        <v>0</v>
      </c>
      <c r="AE344" s="142"/>
    </row>
    <row r="345" spans="1:31" x14ac:dyDescent="0.3">
      <c r="A345" s="147" t="s">
        <v>3331</v>
      </c>
      <c r="B345" s="147">
        <v>0.3890381327452247</v>
      </c>
      <c r="C345" s="146">
        <f t="shared" si="75"/>
        <v>7.555595503247679E-4</v>
      </c>
      <c r="D345" s="145">
        <f t="shared" si="76"/>
        <v>755559.55032476794</v>
      </c>
      <c r="E345" s="144">
        <v>0</v>
      </c>
      <c r="F345" s="144">
        <v>0</v>
      </c>
      <c r="G345" s="144">
        <v>0</v>
      </c>
      <c r="H345" s="144">
        <v>0</v>
      </c>
      <c r="I345" s="144">
        <v>0</v>
      </c>
      <c r="J345" s="144">
        <v>0</v>
      </c>
      <c r="K345" s="144">
        <v>0</v>
      </c>
      <c r="L345" s="144">
        <v>0</v>
      </c>
      <c r="M345" s="144">
        <v>0</v>
      </c>
      <c r="N345" s="144">
        <v>0</v>
      </c>
      <c r="O345" s="144">
        <v>0</v>
      </c>
      <c r="P345" s="144">
        <v>0</v>
      </c>
      <c r="Q345" s="144">
        <v>0</v>
      </c>
      <c r="R345" s="143">
        <f t="shared" si="77"/>
        <v>0</v>
      </c>
      <c r="S345" s="143">
        <f t="shared" si="78"/>
        <v>0</v>
      </c>
      <c r="T345" s="143">
        <f t="shared" si="79"/>
        <v>0</v>
      </c>
      <c r="U345" s="143">
        <f t="shared" si="80"/>
        <v>0</v>
      </c>
      <c r="V345" s="143">
        <f t="shared" si="81"/>
        <v>0</v>
      </c>
      <c r="W345" s="143">
        <f t="shared" si="82"/>
        <v>0</v>
      </c>
      <c r="X345" s="143">
        <f t="shared" si="83"/>
        <v>0</v>
      </c>
      <c r="Y345" s="143">
        <f t="shared" si="84"/>
        <v>0</v>
      </c>
      <c r="Z345" s="143">
        <f t="shared" si="85"/>
        <v>0</v>
      </c>
      <c r="AA345" s="143">
        <f t="shared" si="86"/>
        <v>0</v>
      </c>
      <c r="AB345" s="143">
        <f t="shared" si="87"/>
        <v>0</v>
      </c>
      <c r="AC345" s="143">
        <f t="shared" si="88"/>
        <v>0</v>
      </c>
      <c r="AD345" s="143">
        <f t="shared" si="89"/>
        <v>0</v>
      </c>
      <c r="AE345" s="142"/>
    </row>
    <row r="346" spans="1:31" x14ac:dyDescent="0.3">
      <c r="A346" s="147" t="s">
        <v>3330</v>
      </c>
      <c r="B346" s="147">
        <v>3.1657261972101503E-2</v>
      </c>
      <c r="C346" s="146">
        <f t="shared" si="75"/>
        <v>6.1482267692813925E-5</v>
      </c>
      <c r="D346" s="145">
        <f t="shared" si="76"/>
        <v>61482.267692813926</v>
      </c>
      <c r="E346" s="144">
        <v>0</v>
      </c>
      <c r="F346" s="144">
        <v>0</v>
      </c>
      <c r="G346" s="144">
        <v>0</v>
      </c>
      <c r="H346" s="144">
        <v>0</v>
      </c>
      <c r="I346" s="144">
        <v>0</v>
      </c>
      <c r="J346" s="144">
        <v>0</v>
      </c>
      <c r="K346" s="144">
        <v>0</v>
      </c>
      <c r="L346" s="144">
        <v>0</v>
      </c>
      <c r="M346" s="144">
        <v>0</v>
      </c>
      <c r="N346" s="144">
        <v>0</v>
      </c>
      <c r="O346" s="144">
        <v>0</v>
      </c>
      <c r="P346" s="144">
        <v>0</v>
      </c>
      <c r="Q346" s="144">
        <v>0</v>
      </c>
      <c r="R346" s="143">
        <f t="shared" si="77"/>
        <v>0</v>
      </c>
      <c r="S346" s="143">
        <f t="shared" si="78"/>
        <v>0</v>
      </c>
      <c r="T346" s="143">
        <f t="shared" si="79"/>
        <v>0</v>
      </c>
      <c r="U346" s="143">
        <f t="shared" si="80"/>
        <v>0</v>
      </c>
      <c r="V346" s="143">
        <f t="shared" si="81"/>
        <v>0</v>
      </c>
      <c r="W346" s="143">
        <f t="shared" si="82"/>
        <v>0</v>
      </c>
      <c r="X346" s="143">
        <f t="shared" si="83"/>
        <v>0</v>
      </c>
      <c r="Y346" s="143">
        <f t="shared" si="84"/>
        <v>0</v>
      </c>
      <c r="Z346" s="143">
        <f t="shared" si="85"/>
        <v>0</v>
      </c>
      <c r="AA346" s="143">
        <f t="shared" si="86"/>
        <v>0</v>
      </c>
      <c r="AB346" s="143">
        <f t="shared" si="87"/>
        <v>0</v>
      </c>
      <c r="AC346" s="143">
        <f t="shared" si="88"/>
        <v>0</v>
      </c>
      <c r="AD346" s="143">
        <f t="shared" si="89"/>
        <v>0</v>
      </c>
      <c r="AE346" s="142"/>
    </row>
    <row r="347" spans="1:31" x14ac:dyDescent="0.3">
      <c r="A347" s="147" t="s">
        <v>3329</v>
      </c>
      <c r="B347" s="147">
        <v>0.50703480791809119</v>
      </c>
      <c r="C347" s="146">
        <f t="shared" si="75"/>
        <v>9.8472349938118079E-4</v>
      </c>
      <c r="D347" s="145">
        <f t="shared" si="76"/>
        <v>984723.49938118074</v>
      </c>
      <c r="E347" s="144">
        <v>0</v>
      </c>
      <c r="F347" s="144">
        <v>0</v>
      </c>
      <c r="G347" s="144">
        <v>0</v>
      </c>
      <c r="H347" s="144">
        <v>0</v>
      </c>
      <c r="I347" s="144">
        <v>0</v>
      </c>
      <c r="J347" s="144">
        <v>0</v>
      </c>
      <c r="K347" s="144">
        <v>0</v>
      </c>
      <c r="L347" s="144">
        <v>0</v>
      </c>
      <c r="M347" s="144">
        <v>0</v>
      </c>
      <c r="N347" s="144">
        <v>0</v>
      </c>
      <c r="O347" s="144">
        <v>0</v>
      </c>
      <c r="P347" s="144">
        <v>0</v>
      </c>
      <c r="Q347" s="144">
        <v>0</v>
      </c>
      <c r="R347" s="143">
        <f t="shared" si="77"/>
        <v>0</v>
      </c>
      <c r="S347" s="143">
        <f t="shared" si="78"/>
        <v>0</v>
      </c>
      <c r="T347" s="143">
        <f t="shared" si="79"/>
        <v>0</v>
      </c>
      <c r="U347" s="143">
        <f t="shared" si="80"/>
        <v>0</v>
      </c>
      <c r="V347" s="143">
        <f t="shared" si="81"/>
        <v>0</v>
      </c>
      <c r="W347" s="143">
        <f t="shared" si="82"/>
        <v>0</v>
      </c>
      <c r="X347" s="143">
        <f t="shared" si="83"/>
        <v>0</v>
      </c>
      <c r="Y347" s="143">
        <f t="shared" si="84"/>
        <v>0</v>
      </c>
      <c r="Z347" s="143">
        <f t="shared" si="85"/>
        <v>0</v>
      </c>
      <c r="AA347" s="143">
        <f t="shared" si="86"/>
        <v>0</v>
      </c>
      <c r="AB347" s="143">
        <f t="shared" si="87"/>
        <v>0</v>
      </c>
      <c r="AC347" s="143">
        <f t="shared" si="88"/>
        <v>0</v>
      </c>
      <c r="AD347" s="143">
        <f t="shared" si="89"/>
        <v>0</v>
      </c>
      <c r="AE347" s="142"/>
    </row>
    <row r="348" spans="1:31" x14ac:dyDescent="0.3">
      <c r="A348" s="147" t="s">
        <v>3328</v>
      </c>
      <c r="B348" s="147">
        <v>0.58129556192489495</v>
      </c>
      <c r="C348" s="146">
        <f t="shared" si="75"/>
        <v>1.1289469499417546E-3</v>
      </c>
      <c r="D348" s="145">
        <f t="shared" si="76"/>
        <v>1128946.9499417546</v>
      </c>
      <c r="E348" s="144">
        <v>1.78</v>
      </c>
      <c r="F348" s="144">
        <v>0</v>
      </c>
      <c r="G348" s="144">
        <v>10.66</v>
      </c>
      <c r="H348" s="144">
        <v>0</v>
      </c>
      <c r="I348" s="144">
        <v>0</v>
      </c>
      <c r="J348" s="144">
        <v>0</v>
      </c>
      <c r="K348" s="144">
        <v>0</v>
      </c>
      <c r="L348" s="144">
        <v>0</v>
      </c>
      <c r="M348" s="144">
        <v>0</v>
      </c>
      <c r="N348" s="144">
        <v>0</v>
      </c>
      <c r="O348" s="144">
        <v>0</v>
      </c>
      <c r="P348" s="144">
        <v>0</v>
      </c>
      <c r="Q348" s="144">
        <v>12.44</v>
      </c>
      <c r="R348" s="143">
        <f t="shared" si="77"/>
        <v>20095.255708963232</v>
      </c>
      <c r="S348" s="143">
        <f t="shared" si="78"/>
        <v>0</v>
      </c>
      <c r="T348" s="143">
        <f t="shared" si="79"/>
        <v>120345.74486379104</v>
      </c>
      <c r="U348" s="143">
        <f t="shared" si="80"/>
        <v>0</v>
      </c>
      <c r="V348" s="143">
        <f t="shared" si="81"/>
        <v>0</v>
      </c>
      <c r="W348" s="143">
        <f t="shared" si="82"/>
        <v>0</v>
      </c>
      <c r="X348" s="143">
        <f t="shared" si="83"/>
        <v>0</v>
      </c>
      <c r="Y348" s="143">
        <f t="shared" si="84"/>
        <v>0</v>
      </c>
      <c r="Z348" s="143">
        <f t="shared" si="85"/>
        <v>0</v>
      </c>
      <c r="AA348" s="143">
        <f t="shared" si="86"/>
        <v>0</v>
      </c>
      <c r="AB348" s="143">
        <f t="shared" si="87"/>
        <v>0</v>
      </c>
      <c r="AC348" s="143">
        <f t="shared" si="88"/>
        <v>0</v>
      </c>
      <c r="AD348" s="143">
        <f t="shared" si="89"/>
        <v>140441.00057275424</v>
      </c>
      <c r="AE348" s="142"/>
    </row>
    <row r="349" spans="1:31" x14ac:dyDescent="0.3">
      <c r="A349" s="147" t="s">
        <v>3327</v>
      </c>
      <c r="B349" s="147">
        <v>0.95765185597110647</v>
      </c>
      <c r="C349" s="146">
        <f t="shared" si="75"/>
        <v>1.8598768212242558E-3</v>
      </c>
      <c r="D349" s="145">
        <f t="shared" si="76"/>
        <v>1859876.8212242557</v>
      </c>
      <c r="E349" s="144">
        <v>0</v>
      </c>
      <c r="F349" s="144">
        <v>0</v>
      </c>
      <c r="G349" s="144">
        <v>5.76</v>
      </c>
      <c r="H349" s="144">
        <v>0</v>
      </c>
      <c r="I349" s="144">
        <v>0</v>
      </c>
      <c r="J349" s="144">
        <v>0</v>
      </c>
      <c r="K349" s="144">
        <v>0</v>
      </c>
      <c r="L349" s="144">
        <v>0</v>
      </c>
      <c r="M349" s="144">
        <v>0</v>
      </c>
      <c r="N349" s="144">
        <v>0</v>
      </c>
      <c r="O349" s="144">
        <v>0</v>
      </c>
      <c r="P349" s="144">
        <v>0</v>
      </c>
      <c r="Q349" s="144">
        <v>5.76</v>
      </c>
      <c r="R349" s="143">
        <f t="shared" si="77"/>
        <v>0</v>
      </c>
      <c r="S349" s="143">
        <f t="shared" si="78"/>
        <v>0</v>
      </c>
      <c r="T349" s="143">
        <f t="shared" si="79"/>
        <v>107128.90490251713</v>
      </c>
      <c r="U349" s="143">
        <f t="shared" si="80"/>
        <v>0</v>
      </c>
      <c r="V349" s="143">
        <f t="shared" si="81"/>
        <v>0</v>
      </c>
      <c r="W349" s="143">
        <f t="shared" si="82"/>
        <v>0</v>
      </c>
      <c r="X349" s="143">
        <f t="shared" si="83"/>
        <v>0</v>
      </c>
      <c r="Y349" s="143">
        <f t="shared" si="84"/>
        <v>0</v>
      </c>
      <c r="Z349" s="143">
        <f t="shared" si="85"/>
        <v>0</v>
      </c>
      <c r="AA349" s="143">
        <f t="shared" si="86"/>
        <v>0</v>
      </c>
      <c r="AB349" s="143">
        <f t="shared" si="87"/>
        <v>0</v>
      </c>
      <c r="AC349" s="143">
        <f t="shared" si="88"/>
        <v>0</v>
      </c>
      <c r="AD349" s="143">
        <f t="shared" si="89"/>
        <v>107128.90490251713</v>
      </c>
      <c r="AE349" s="142"/>
    </row>
    <row r="350" spans="1:31" x14ac:dyDescent="0.3">
      <c r="A350" s="147" t="s">
        <v>3326</v>
      </c>
      <c r="B350" s="147">
        <v>0.95702860875348139</v>
      </c>
      <c r="C350" s="146">
        <f t="shared" si="75"/>
        <v>1.8586663990371886E-3</v>
      </c>
      <c r="D350" s="145">
        <f t="shared" si="76"/>
        <v>1858666.3990371886</v>
      </c>
      <c r="E350" s="144">
        <v>1.68</v>
      </c>
      <c r="F350" s="144">
        <v>0</v>
      </c>
      <c r="G350" s="144">
        <v>0</v>
      </c>
      <c r="H350" s="144">
        <v>0</v>
      </c>
      <c r="I350" s="144">
        <v>0.48</v>
      </c>
      <c r="J350" s="144">
        <v>0</v>
      </c>
      <c r="K350" s="144">
        <v>0</v>
      </c>
      <c r="L350" s="144">
        <v>0.48</v>
      </c>
      <c r="M350" s="144">
        <v>0</v>
      </c>
      <c r="N350" s="144">
        <v>0</v>
      </c>
      <c r="O350" s="144">
        <v>0</v>
      </c>
      <c r="P350" s="144">
        <v>0</v>
      </c>
      <c r="Q350" s="144">
        <v>1.68</v>
      </c>
      <c r="R350" s="143">
        <f t="shared" si="77"/>
        <v>31225.595503824767</v>
      </c>
      <c r="S350" s="143">
        <f t="shared" si="78"/>
        <v>0</v>
      </c>
      <c r="T350" s="143">
        <f t="shared" si="79"/>
        <v>0</v>
      </c>
      <c r="U350" s="143">
        <f t="shared" si="80"/>
        <v>0</v>
      </c>
      <c r="V350" s="143">
        <f t="shared" si="81"/>
        <v>8921.5987153785045</v>
      </c>
      <c r="W350" s="143">
        <f t="shared" si="82"/>
        <v>0</v>
      </c>
      <c r="X350" s="143">
        <f t="shared" si="83"/>
        <v>0</v>
      </c>
      <c r="Y350" s="143">
        <f t="shared" si="84"/>
        <v>8921.5987153785045</v>
      </c>
      <c r="Z350" s="143">
        <f t="shared" si="85"/>
        <v>0</v>
      </c>
      <c r="AA350" s="143">
        <f t="shared" si="86"/>
        <v>0</v>
      </c>
      <c r="AB350" s="143">
        <f t="shared" si="87"/>
        <v>0</v>
      </c>
      <c r="AC350" s="143">
        <f t="shared" si="88"/>
        <v>0</v>
      </c>
      <c r="AD350" s="143">
        <f t="shared" si="89"/>
        <v>31225.595503824767</v>
      </c>
      <c r="AE350" s="142"/>
    </row>
    <row r="351" spans="1:31" x14ac:dyDescent="0.3">
      <c r="A351" s="147" t="s">
        <v>3325</v>
      </c>
      <c r="B351" s="147">
        <v>0.52522408876824112</v>
      </c>
      <c r="C351" s="146">
        <f t="shared" si="75"/>
        <v>1.020049303468541E-3</v>
      </c>
      <c r="D351" s="145">
        <f t="shared" si="76"/>
        <v>1020049.303468541</v>
      </c>
      <c r="E351" s="144">
        <v>0</v>
      </c>
      <c r="F351" s="144">
        <v>0</v>
      </c>
      <c r="G351" s="144">
        <v>0</v>
      </c>
      <c r="H351" s="144">
        <v>0</v>
      </c>
      <c r="I351" s="144">
        <v>0</v>
      </c>
      <c r="J351" s="144">
        <v>0</v>
      </c>
      <c r="K351" s="144">
        <v>0</v>
      </c>
      <c r="L351" s="144">
        <v>0</v>
      </c>
      <c r="M351" s="144">
        <v>0</v>
      </c>
      <c r="N351" s="144">
        <v>0</v>
      </c>
      <c r="O351" s="144">
        <v>0</v>
      </c>
      <c r="P351" s="144">
        <v>0</v>
      </c>
      <c r="Q351" s="144">
        <v>0</v>
      </c>
      <c r="R351" s="143">
        <f t="shared" si="77"/>
        <v>0</v>
      </c>
      <c r="S351" s="143">
        <f t="shared" si="78"/>
        <v>0</v>
      </c>
      <c r="T351" s="143">
        <f t="shared" si="79"/>
        <v>0</v>
      </c>
      <c r="U351" s="143">
        <f t="shared" si="80"/>
        <v>0</v>
      </c>
      <c r="V351" s="143">
        <f t="shared" si="81"/>
        <v>0</v>
      </c>
      <c r="W351" s="143">
        <f t="shared" si="82"/>
        <v>0</v>
      </c>
      <c r="X351" s="143">
        <f t="shared" si="83"/>
        <v>0</v>
      </c>
      <c r="Y351" s="143">
        <f t="shared" si="84"/>
        <v>0</v>
      </c>
      <c r="Z351" s="143">
        <f t="shared" si="85"/>
        <v>0</v>
      </c>
      <c r="AA351" s="143">
        <f t="shared" si="86"/>
        <v>0</v>
      </c>
      <c r="AB351" s="143">
        <f t="shared" si="87"/>
        <v>0</v>
      </c>
      <c r="AC351" s="143">
        <f t="shared" si="88"/>
        <v>0</v>
      </c>
      <c r="AD351" s="143">
        <f t="shared" si="89"/>
        <v>0</v>
      </c>
      <c r="AE351" s="142"/>
    </row>
    <row r="352" spans="1:31" x14ac:dyDescent="0.3">
      <c r="A352" s="147" t="s">
        <v>3324</v>
      </c>
      <c r="B352" s="147">
        <v>0.40119635388072883</v>
      </c>
      <c r="C352" s="146">
        <f t="shared" si="75"/>
        <v>7.7917230013175535E-4</v>
      </c>
      <c r="D352" s="145">
        <f t="shared" si="76"/>
        <v>779172.3001317553</v>
      </c>
      <c r="E352" s="144">
        <v>12.34</v>
      </c>
      <c r="F352" s="144">
        <v>0</v>
      </c>
      <c r="G352" s="144">
        <v>2.2599999999999998</v>
      </c>
      <c r="H352" s="144">
        <v>0</v>
      </c>
      <c r="I352" s="144">
        <v>0</v>
      </c>
      <c r="J352" s="144">
        <v>0.22</v>
      </c>
      <c r="K352" s="144">
        <v>0</v>
      </c>
      <c r="L352" s="144">
        <v>0</v>
      </c>
      <c r="M352" s="144">
        <v>0</v>
      </c>
      <c r="N352" s="144">
        <v>1.47</v>
      </c>
      <c r="O352" s="144">
        <v>0</v>
      </c>
      <c r="P352" s="144">
        <v>0</v>
      </c>
      <c r="Q352" s="144">
        <v>14.6</v>
      </c>
      <c r="R352" s="143">
        <f t="shared" si="77"/>
        <v>96149.861836258598</v>
      </c>
      <c r="S352" s="143">
        <f t="shared" si="78"/>
        <v>0</v>
      </c>
      <c r="T352" s="143">
        <f t="shared" si="79"/>
        <v>17609.29398297767</v>
      </c>
      <c r="U352" s="143">
        <f t="shared" si="80"/>
        <v>0</v>
      </c>
      <c r="V352" s="143">
        <f t="shared" si="81"/>
        <v>0</v>
      </c>
      <c r="W352" s="143">
        <f t="shared" si="82"/>
        <v>1714.1790602898618</v>
      </c>
      <c r="X352" s="143">
        <f t="shared" si="83"/>
        <v>0</v>
      </c>
      <c r="Y352" s="143">
        <f t="shared" si="84"/>
        <v>0</v>
      </c>
      <c r="Z352" s="143">
        <f t="shared" si="85"/>
        <v>0</v>
      </c>
      <c r="AA352" s="143">
        <f t="shared" si="86"/>
        <v>11453.832811936803</v>
      </c>
      <c r="AB352" s="143">
        <f t="shared" si="87"/>
        <v>0</v>
      </c>
      <c r="AC352" s="143">
        <f t="shared" si="88"/>
        <v>0</v>
      </c>
      <c r="AD352" s="143">
        <f t="shared" si="89"/>
        <v>113759.15581923626</v>
      </c>
      <c r="AE352" s="142"/>
    </row>
    <row r="353" spans="1:31" x14ac:dyDescent="0.3">
      <c r="A353" s="147" t="s">
        <v>3323</v>
      </c>
      <c r="B353" s="147">
        <v>0.83097046574923972</v>
      </c>
      <c r="C353" s="146">
        <f t="shared" si="75"/>
        <v>1.613846095251096E-3</v>
      </c>
      <c r="D353" s="145">
        <f t="shared" si="76"/>
        <v>1613846.0952510959</v>
      </c>
      <c r="E353" s="144">
        <v>0</v>
      </c>
      <c r="F353" s="144">
        <v>0</v>
      </c>
      <c r="G353" s="144">
        <v>0.19</v>
      </c>
      <c r="H353" s="144">
        <v>0</v>
      </c>
      <c r="I353" s="144">
        <v>0</v>
      </c>
      <c r="J353" s="144">
        <v>0</v>
      </c>
      <c r="K353" s="144">
        <v>0</v>
      </c>
      <c r="L353" s="144">
        <v>0</v>
      </c>
      <c r="M353" s="144">
        <v>0</v>
      </c>
      <c r="N353" s="144">
        <v>0</v>
      </c>
      <c r="O353" s="144">
        <v>0</v>
      </c>
      <c r="P353" s="144">
        <v>0.19</v>
      </c>
      <c r="Q353" s="144">
        <v>0.19</v>
      </c>
      <c r="R353" s="143">
        <f t="shared" si="77"/>
        <v>0</v>
      </c>
      <c r="S353" s="143">
        <f t="shared" si="78"/>
        <v>0</v>
      </c>
      <c r="T353" s="143">
        <f t="shared" si="79"/>
        <v>3066.3075809770821</v>
      </c>
      <c r="U353" s="143">
        <f t="shared" si="80"/>
        <v>0</v>
      </c>
      <c r="V353" s="143">
        <f t="shared" si="81"/>
        <v>0</v>
      </c>
      <c r="W353" s="143">
        <f t="shared" si="82"/>
        <v>0</v>
      </c>
      <c r="X353" s="143">
        <f t="shared" si="83"/>
        <v>0</v>
      </c>
      <c r="Y353" s="143">
        <f t="shared" si="84"/>
        <v>0</v>
      </c>
      <c r="Z353" s="143">
        <f t="shared" si="85"/>
        <v>0</v>
      </c>
      <c r="AA353" s="143">
        <f t="shared" si="86"/>
        <v>0</v>
      </c>
      <c r="AB353" s="143">
        <f t="shared" si="87"/>
        <v>0</v>
      </c>
      <c r="AC353" s="143">
        <f t="shared" si="88"/>
        <v>3066.3075809770821</v>
      </c>
      <c r="AD353" s="143">
        <f t="shared" si="89"/>
        <v>3066.3075809770821</v>
      </c>
      <c r="AE353" s="142"/>
    </row>
    <row r="354" spans="1:31" x14ac:dyDescent="0.3">
      <c r="A354" s="147" t="s">
        <v>3322</v>
      </c>
      <c r="B354" s="147">
        <v>0.48304827236402326</v>
      </c>
      <c r="C354" s="146">
        <f t="shared" si="75"/>
        <v>9.3813871888885495E-4</v>
      </c>
      <c r="D354" s="145">
        <f t="shared" si="76"/>
        <v>938138.71888885496</v>
      </c>
      <c r="E354" s="144">
        <v>0</v>
      </c>
      <c r="F354" s="144">
        <v>0</v>
      </c>
      <c r="G354" s="144">
        <v>1.36</v>
      </c>
      <c r="H354" s="144">
        <v>0</v>
      </c>
      <c r="I354" s="144">
        <v>0</v>
      </c>
      <c r="J354" s="144">
        <v>0</v>
      </c>
      <c r="K354" s="144">
        <v>0</v>
      </c>
      <c r="L354" s="144">
        <v>0</v>
      </c>
      <c r="M354" s="144">
        <v>0</v>
      </c>
      <c r="N354" s="144">
        <v>0</v>
      </c>
      <c r="O354" s="144">
        <v>0</v>
      </c>
      <c r="P354" s="144">
        <v>1.36</v>
      </c>
      <c r="Q354" s="144">
        <v>1.36</v>
      </c>
      <c r="R354" s="143">
        <f t="shared" si="77"/>
        <v>0</v>
      </c>
      <c r="S354" s="143">
        <f t="shared" si="78"/>
        <v>0</v>
      </c>
      <c r="T354" s="143">
        <f t="shared" si="79"/>
        <v>12758.686576888429</v>
      </c>
      <c r="U354" s="143">
        <f t="shared" si="80"/>
        <v>0</v>
      </c>
      <c r="V354" s="143">
        <f t="shared" si="81"/>
        <v>0</v>
      </c>
      <c r="W354" s="143">
        <f t="shared" si="82"/>
        <v>0</v>
      </c>
      <c r="X354" s="143">
        <f t="shared" si="83"/>
        <v>0</v>
      </c>
      <c r="Y354" s="143">
        <f t="shared" si="84"/>
        <v>0</v>
      </c>
      <c r="Z354" s="143">
        <f t="shared" si="85"/>
        <v>0</v>
      </c>
      <c r="AA354" s="143">
        <f t="shared" si="86"/>
        <v>0</v>
      </c>
      <c r="AB354" s="143">
        <f t="shared" si="87"/>
        <v>0</v>
      </c>
      <c r="AC354" s="143">
        <f t="shared" si="88"/>
        <v>12758.686576888429</v>
      </c>
      <c r="AD354" s="143">
        <f t="shared" si="89"/>
        <v>12758.686576888429</v>
      </c>
      <c r="AE354" s="142"/>
    </row>
    <row r="355" spans="1:31" x14ac:dyDescent="0.3">
      <c r="A355" s="147" t="s">
        <v>3321</v>
      </c>
      <c r="B355" s="147">
        <v>0.8532609893308748</v>
      </c>
      <c r="C355" s="146">
        <f t="shared" si="75"/>
        <v>1.657137013431791E-3</v>
      </c>
      <c r="D355" s="145">
        <f t="shared" si="76"/>
        <v>1657137.013431791</v>
      </c>
      <c r="E355" s="144">
        <v>0</v>
      </c>
      <c r="F355" s="144">
        <v>0</v>
      </c>
      <c r="G355" s="144">
        <v>0</v>
      </c>
      <c r="H355" s="144">
        <v>0</v>
      </c>
      <c r="I355" s="144">
        <v>0</v>
      </c>
      <c r="J355" s="144">
        <v>0</v>
      </c>
      <c r="K355" s="144">
        <v>0</v>
      </c>
      <c r="L355" s="144">
        <v>0</v>
      </c>
      <c r="M355" s="144">
        <v>0</v>
      </c>
      <c r="N355" s="144">
        <v>0</v>
      </c>
      <c r="O355" s="144">
        <v>0</v>
      </c>
      <c r="P355" s="144">
        <v>0</v>
      </c>
      <c r="Q355" s="144">
        <v>0</v>
      </c>
      <c r="R355" s="143">
        <f t="shared" si="77"/>
        <v>0</v>
      </c>
      <c r="S355" s="143">
        <f t="shared" si="78"/>
        <v>0</v>
      </c>
      <c r="T355" s="143">
        <f t="shared" si="79"/>
        <v>0</v>
      </c>
      <c r="U355" s="143">
        <f t="shared" si="80"/>
        <v>0</v>
      </c>
      <c r="V355" s="143">
        <f t="shared" si="81"/>
        <v>0</v>
      </c>
      <c r="W355" s="143">
        <f t="shared" si="82"/>
        <v>0</v>
      </c>
      <c r="X355" s="143">
        <f t="shared" si="83"/>
        <v>0</v>
      </c>
      <c r="Y355" s="143">
        <f t="shared" si="84"/>
        <v>0</v>
      </c>
      <c r="Z355" s="143">
        <f t="shared" si="85"/>
        <v>0</v>
      </c>
      <c r="AA355" s="143">
        <f t="shared" si="86"/>
        <v>0</v>
      </c>
      <c r="AB355" s="143">
        <f t="shared" si="87"/>
        <v>0</v>
      </c>
      <c r="AC355" s="143">
        <f t="shared" si="88"/>
        <v>0</v>
      </c>
      <c r="AD355" s="143">
        <f t="shared" si="89"/>
        <v>0</v>
      </c>
      <c r="AE355" s="142"/>
    </row>
    <row r="356" spans="1:31" x14ac:dyDescent="0.3">
      <c r="A356" s="147" t="s">
        <v>3320</v>
      </c>
      <c r="B356" s="147">
        <v>0.95862532692304281</v>
      </c>
      <c r="C356" s="146">
        <f t="shared" si="75"/>
        <v>1.8617674206611518E-3</v>
      </c>
      <c r="D356" s="145">
        <f t="shared" si="76"/>
        <v>1861767.4206611519</v>
      </c>
      <c r="E356" s="144">
        <v>0</v>
      </c>
      <c r="F356" s="144">
        <v>0</v>
      </c>
      <c r="G356" s="144">
        <v>0</v>
      </c>
      <c r="H356" s="144">
        <v>0</v>
      </c>
      <c r="I356" s="144">
        <v>0</v>
      </c>
      <c r="J356" s="144">
        <v>0</v>
      </c>
      <c r="K356" s="144">
        <v>0</v>
      </c>
      <c r="L356" s="144">
        <v>0</v>
      </c>
      <c r="M356" s="144">
        <v>0</v>
      </c>
      <c r="N356" s="144">
        <v>0</v>
      </c>
      <c r="O356" s="144">
        <v>0</v>
      </c>
      <c r="P356" s="144">
        <v>0</v>
      </c>
      <c r="Q356" s="144">
        <v>0</v>
      </c>
      <c r="R356" s="143">
        <f t="shared" si="77"/>
        <v>0</v>
      </c>
      <c r="S356" s="143">
        <f t="shared" si="78"/>
        <v>0</v>
      </c>
      <c r="T356" s="143">
        <f t="shared" si="79"/>
        <v>0</v>
      </c>
      <c r="U356" s="143">
        <f t="shared" si="80"/>
        <v>0</v>
      </c>
      <c r="V356" s="143">
        <f t="shared" si="81"/>
        <v>0</v>
      </c>
      <c r="W356" s="143">
        <f t="shared" si="82"/>
        <v>0</v>
      </c>
      <c r="X356" s="143">
        <f t="shared" si="83"/>
        <v>0</v>
      </c>
      <c r="Y356" s="143">
        <f t="shared" si="84"/>
        <v>0</v>
      </c>
      <c r="Z356" s="143">
        <f t="shared" si="85"/>
        <v>0</v>
      </c>
      <c r="AA356" s="143">
        <f t="shared" si="86"/>
        <v>0</v>
      </c>
      <c r="AB356" s="143">
        <f t="shared" si="87"/>
        <v>0</v>
      </c>
      <c r="AC356" s="143">
        <f t="shared" si="88"/>
        <v>0</v>
      </c>
      <c r="AD356" s="143">
        <f t="shared" si="89"/>
        <v>0</v>
      </c>
      <c r="AE356" s="142"/>
    </row>
    <row r="357" spans="1:31" x14ac:dyDescent="0.3">
      <c r="A357" s="147" t="s">
        <v>3319</v>
      </c>
      <c r="B357" s="147">
        <v>0.19678454332089534</v>
      </c>
      <c r="C357" s="146">
        <f t="shared" si="75"/>
        <v>3.8217960798143767E-4</v>
      </c>
      <c r="D357" s="145">
        <f t="shared" si="76"/>
        <v>382179.60798143764</v>
      </c>
      <c r="E357" s="144">
        <v>0</v>
      </c>
      <c r="F357" s="144">
        <v>0</v>
      </c>
      <c r="G357" s="144">
        <v>0</v>
      </c>
      <c r="H357" s="144">
        <v>0</v>
      </c>
      <c r="I357" s="144">
        <v>0</v>
      </c>
      <c r="J357" s="144">
        <v>0</v>
      </c>
      <c r="K357" s="144">
        <v>0</v>
      </c>
      <c r="L357" s="144">
        <v>0</v>
      </c>
      <c r="M357" s="144">
        <v>0</v>
      </c>
      <c r="N357" s="144">
        <v>0</v>
      </c>
      <c r="O357" s="144">
        <v>0</v>
      </c>
      <c r="P357" s="144">
        <v>0</v>
      </c>
      <c r="Q357" s="144">
        <v>0</v>
      </c>
      <c r="R357" s="143">
        <f t="shared" si="77"/>
        <v>0</v>
      </c>
      <c r="S357" s="143">
        <f t="shared" si="78"/>
        <v>0</v>
      </c>
      <c r="T357" s="143">
        <f t="shared" si="79"/>
        <v>0</v>
      </c>
      <c r="U357" s="143">
        <f t="shared" si="80"/>
        <v>0</v>
      </c>
      <c r="V357" s="143">
        <f t="shared" si="81"/>
        <v>0</v>
      </c>
      <c r="W357" s="143">
        <f t="shared" si="82"/>
        <v>0</v>
      </c>
      <c r="X357" s="143">
        <f t="shared" si="83"/>
        <v>0</v>
      </c>
      <c r="Y357" s="143">
        <f t="shared" si="84"/>
        <v>0</v>
      </c>
      <c r="Z357" s="143">
        <f t="shared" si="85"/>
        <v>0</v>
      </c>
      <c r="AA357" s="143">
        <f t="shared" si="86"/>
        <v>0</v>
      </c>
      <c r="AB357" s="143">
        <f t="shared" si="87"/>
        <v>0</v>
      </c>
      <c r="AC357" s="143">
        <f t="shared" si="88"/>
        <v>0</v>
      </c>
      <c r="AD357" s="143">
        <f t="shared" si="89"/>
        <v>0</v>
      </c>
      <c r="AE357" s="142"/>
    </row>
    <row r="358" spans="1:31" x14ac:dyDescent="0.3">
      <c r="A358" s="147" t="s">
        <v>3318</v>
      </c>
      <c r="B358" s="147">
        <v>0.89935240489369384</v>
      </c>
      <c r="C358" s="146">
        <f t="shared" si="75"/>
        <v>1.7466521696215874E-3</v>
      </c>
      <c r="D358" s="145">
        <f t="shared" si="76"/>
        <v>1746652.1696215875</v>
      </c>
      <c r="E358" s="144">
        <v>0</v>
      </c>
      <c r="F358" s="144">
        <v>0</v>
      </c>
      <c r="G358" s="144">
        <v>9.7899999999999991</v>
      </c>
      <c r="H358" s="144">
        <v>0</v>
      </c>
      <c r="I358" s="144">
        <v>0</v>
      </c>
      <c r="J358" s="144">
        <v>0</v>
      </c>
      <c r="K358" s="144">
        <v>0</v>
      </c>
      <c r="L358" s="144">
        <v>0</v>
      </c>
      <c r="M358" s="144">
        <v>5.56</v>
      </c>
      <c r="N358" s="144">
        <v>4.2300000000000004</v>
      </c>
      <c r="O358" s="144">
        <v>0</v>
      </c>
      <c r="P358" s="144">
        <v>0</v>
      </c>
      <c r="Q358" s="144">
        <v>9.7899999999999991</v>
      </c>
      <c r="R358" s="143">
        <f t="shared" si="77"/>
        <v>0</v>
      </c>
      <c r="S358" s="143">
        <f t="shared" si="78"/>
        <v>0</v>
      </c>
      <c r="T358" s="143">
        <f t="shared" si="79"/>
        <v>170997.24740595341</v>
      </c>
      <c r="U358" s="143">
        <f t="shared" si="80"/>
        <v>0</v>
      </c>
      <c r="V358" s="143">
        <f t="shared" si="81"/>
        <v>0</v>
      </c>
      <c r="W358" s="143">
        <f t="shared" si="82"/>
        <v>0</v>
      </c>
      <c r="X358" s="143">
        <f t="shared" si="83"/>
        <v>0</v>
      </c>
      <c r="Y358" s="143">
        <f t="shared" si="84"/>
        <v>0</v>
      </c>
      <c r="Z358" s="143">
        <f t="shared" si="85"/>
        <v>97113.860630960262</v>
      </c>
      <c r="AA358" s="143">
        <f t="shared" si="86"/>
        <v>73883.386774993152</v>
      </c>
      <c r="AB358" s="143">
        <f t="shared" si="87"/>
        <v>0</v>
      </c>
      <c r="AC358" s="143">
        <f t="shared" si="88"/>
        <v>0</v>
      </c>
      <c r="AD358" s="143">
        <f t="shared" si="89"/>
        <v>170997.24740595341</v>
      </c>
      <c r="AE358" s="142"/>
    </row>
    <row r="359" spans="1:31" x14ac:dyDescent="0.3">
      <c r="A359" s="147" t="s">
        <v>3317</v>
      </c>
      <c r="B359" s="147">
        <v>2.9170207701253892E-2</v>
      </c>
      <c r="C359" s="146">
        <f t="shared" si="75"/>
        <v>5.6652104661609172E-5</v>
      </c>
      <c r="D359" s="145">
        <f t="shared" si="76"/>
        <v>56652.10466160917</v>
      </c>
      <c r="E359" s="144">
        <v>0</v>
      </c>
      <c r="F359" s="144">
        <v>0</v>
      </c>
      <c r="G359" s="144">
        <v>0</v>
      </c>
      <c r="H359" s="144">
        <v>0</v>
      </c>
      <c r="I359" s="144">
        <v>0</v>
      </c>
      <c r="J359" s="144">
        <v>0</v>
      </c>
      <c r="K359" s="144">
        <v>0</v>
      </c>
      <c r="L359" s="144">
        <v>0</v>
      </c>
      <c r="M359" s="144">
        <v>0</v>
      </c>
      <c r="N359" s="144">
        <v>0</v>
      </c>
      <c r="O359" s="144">
        <v>0</v>
      </c>
      <c r="P359" s="144">
        <v>0</v>
      </c>
      <c r="Q359" s="144">
        <v>0</v>
      </c>
      <c r="R359" s="143">
        <f t="shared" si="77"/>
        <v>0</v>
      </c>
      <c r="S359" s="143">
        <f t="shared" si="78"/>
        <v>0</v>
      </c>
      <c r="T359" s="143">
        <f t="shared" si="79"/>
        <v>0</v>
      </c>
      <c r="U359" s="143">
        <f t="shared" si="80"/>
        <v>0</v>
      </c>
      <c r="V359" s="143">
        <f t="shared" si="81"/>
        <v>0</v>
      </c>
      <c r="W359" s="143">
        <f t="shared" si="82"/>
        <v>0</v>
      </c>
      <c r="X359" s="143">
        <f t="shared" si="83"/>
        <v>0</v>
      </c>
      <c r="Y359" s="143">
        <f t="shared" si="84"/>
        <v>0</v>
      </c>
      <c r="Z359" s="143">
        <f t="shared" si="85"/>
        <v>0</v>
      </c>
      <c r="AA359" s="143">
        <f t="shared" si="86"/>
        <v>0</v>
      </c>
      <c r="AB359" s="143">
        <f t="shared" si="87"/>
        <v>0</v>
      </c>
      <c r="AC359" s="143">
        <f t="shared" si="88"/>
        <v>0</v>
      </c>
      <c r="AD359" s="143">
        <f t="shared" si="89"/>
        <v>0</v>
      </c>
      <c r="AE359" s="142"/>
    </row>
    <row r="360" spans="1:31" x14ac:dyDescent="0.3">
      <c r="A360" s="147" t="s">
        <v>3316</v>
      </c>
      <c r="B360" s="147">
        <v>0.3919744997348269</v>
      </c>
      <c r="C360" s="146">
        <f t="shared" si="75"/>
        <v>7.6126233351107636E-4</v>
      </c>
      <c r="D360" s="145">
        <f t="shared" si="76"/>
        <v>761262.3335110764</v>
      </c>
      <c r="E360" s="144">
        <v>0</v>
      </c>
      <c r="F360" s="144">
        <v>0</v>
      </c>
      <c r="G360" s="144">
        <v>5.17</v>
      </c>
      <c r="H360" s="144">
        <v>0</v>
      </c>
      <c r="I360" s="144">
        <v>0</v>
      </c>
      <c r="J360" s="144">
        <v>0</v>
      </c>
      <c r="K360" s="144">
        <v>0</v>
      </c>
      <c r="L360" s="144">
        <v>0</v>
      </c>
      <c r="M360" s="144">
        <v>0</v>
      </c>
      <c r="N360" s="144">
        <v>0</v>
      </c>
      <c r="O360" s="144">
        <v>0</v>
      </c>
      <c r="P360" s="144">
        <v>4.97</v>
      </c>
      <c r="Q360" s="144">
        <v>5.17</v>
      </c>
      <c r="R360" s="143">
        <f t="shared" si="77"/>
        <v>0</v>
      </c>
      <c r="S360" s="143">
        <f t="shared" si="78"/>
        <v>0</v>
      </c>
      <c r="T360" s="143">
        <f t="shared" si="79"/>
        <v>39357.262642522648</v>
      </c>
      <c r="U360" s="143">
        <f t="shared" si="80"/>
        <v>0</v>
      </c>
      <c r="V360" s="143">
        <f t="shared" si="81"/>
        <v>0</v>
      </c>
      <c r="W360" s="143">
        <f t="shared" si="82"/>
        <v>0</v>
      </c>
      <c r="X360" s="143">
        <f t="shared" si="83"/>
        <v>0</v>
      </c>
      <c r="Y360" s="143">
        <f t="shared" si="84"/>
        <v>0</v>
      </c>
      <c r="Z360" s="143">
        <f t="shared" si="85"/>
        <v>0</v>
      </c>
      <c r="AA360" s="143">
        <f t="shared" si="86"/>
        <v>0</v>
      </c>
      <c r="AB360" s="143">
        <f t="shared" si="87"/>
        <v>0</v>
      </c>
      <c r="AC360" s="143">
        <f t="shared" si="88"/>
        <v>37834.737975500495</v>
      </c>
      <c r="AD360" s="143">
        <f t="shared" si="89"/>
        <v>39357.262642522648</v>
      </c>
      <c r="AE360" s="142"/>
    </row>
    <row r="361" spans="1:31" x14ac:dyDescent="0.3">
      <c r="A361" s="147" t="s">
        <v>3315</v>
      </c>
      <c r="B361" s="147">
        <v>0.92809422076070058</v>
      </c>
      <c r="C361" s="146">
        <f t="shared" si="75"/>
        <v>1.8024722850399763E-3</v>
      </c>
      <c r="D361" s="145">
        <f t="shared" si="76"/>
        <v>1802472.2850399762</v>
      </c>
      <c r="E361" s="144">
        <v>0</v>
      </c>
      <c r="F361" s="144">
        <v>0</v>
      </c>
      <c r="G361" s="144">
        <v>0</v>
      </c>
      <c r="H361" s="144">
        <v>0</v>
      </c>
      <c r="I361" s="144">
        <v>0</v>
      </c>
      <c r="J361" s="144">
        <v>0</v>
      </c>
      <c r="K361" s="144">
        <v>0</v>
      </c>
      <c r="L361" s="144">
        <v>0</v>
      </c>
      <c r="M361" s="144">
        <v>0</v>
      </c>
      <c r="N361" s="144">
        <v>0</v>
      </c>
      <c r="O361" s="144">
        <v>6.4821046669999998</v>
      </c>
      <c r="P361" s="144">
        <v>0</v>
      </c>
      <c r="Q361" s="144">
        <v>6.4821046669999998</v>
      </c>
      <c r="R361" s="143">
        <f t="shared" si="77"/>
        <v>0</v>
      </c>
      <c r="S361" s="143">
        <f t="shared" si="78"/>
        <v>0</v>
      </c>
      <c r="T361" s="143">
        <f t="shared" si="79"/>
        <v>0</v>
      </c>
      <c r="U361" s="143">
        <f t="shared" si="80"/>
        <v>0</v>
      </c>
      <c r="V361" s="143">
        <f t="shared" si="81"/>
        <v>0</v>
      </c>
      <c r="W361" s="143">
        <f t="shared" si="82"/>
        <v>0</v>
      </c>
      <c r="X361" s="143">
        <f t="shared" si="83"/>
        <v>0</v>
      </c>
      <c r="Y361" s="143">
        <f t="shared" si="84"/>
        <v>0</v>
      </c>
      <c r="Z361" s="143">
        <f t="shared" si="85"/>
        <v>0</v>
      </c>
      <c r="AA361" s="143">
        <f t="shared" si="86"/>
        <v>0</v>
      </c>
      <c r="AB361" s="143">
        <f t="shared" si="87"/>
        <v>116838.14010995784</v>
      </c>
      <c r="AC361" s="143">
        <f t="shared" si="88"/>
        <v>0</v>
      </c>
      <c r="AD361" s="143">
        <f t="shared" si="89"/>
        <v>116838.14010995784</v>
      </c>
      <c r="AE361" s="142"/>
    </row>
    <row r="362" spans="1:31" x14ac:dyDescent="0.3">
      <c r="A362" s="147" t="s">
        <v>3314</v>
      </c>
      <c r="B362" s="147">
        <v>0.76354375391645379</v>
      </c>
      <c r="C362" s="146">
        <f t="shared" si="75"/>
        <v>1.4828951889407872E-3</v>
      </c>
      <c r="D362" s="145">
        <f t="shared" si="76"/>
        <v>1482895.1889407872</v>
      </c>
      <c r="E362" s="144">
        <v>0</v>
      </c>
      <c r="F362" s="144">
        <v>0</v>
      </c>
      <c r="G362" s="144">
        <v>0</v>
      </c>
      <c r="H362" s="144">
        <v>0</v>
      </c>
      <c r="I362" s="144">
        <v>0</v>
      </c>
      <c r="J362" s="144">
        <v>0</v>
      </c>
      <c r="K362" s="144">
        <v>0</v>
      </c>
      <c r="L362" s="144">
        <v>0</v>
      </c>
      <c r="M362" s="144">
        <v>0</v>
      </c>
      <c r="N362" s="144">
        <v>0</v>
      </c>
      <c r="O362" s="144">
        <v>0</v>
      </c>
      <c r="P362" s="144">
        <v>0</v>
      </c>
      <c r="Q362" s="144">
        <v>0</v>
      </c>
      <c r="R362" s="143">
        <f t="shared" si="77"/>
        <v>0</v>
      </c>
      <c r="S362" s="143">
        <f t="shared" si="78"/>
        <v>0</v>
      </c>
      <c r="T362" s="143">
        <f t="shared" si="79"/>
        <v>0</v>
      </c>
      <c r="U362" s="143">
        <f t="shared" si="80"/>
        <v>0</v>
      </c>
      <c r="V362" s="143">
        <f t="shared" si="81"/>
        <v>0</v>
      </c>
      <c r="W362" s="143">
        <f t="shared" si="82"/>
        <v>0</v>
      </c>
      <c r="X362" s="143">
        <f t="shared" si="83"/>
        <v>0</v>
      </c>
      <c r="Y362" s="143">
        <f t="shared" si="84"/>
        <v>0</v>
      </c>
      <c r="Z362" s="143">
        <f t="shared" si="85"/>
        <v>0</v>
      </c>
      <c r="AA362" s="143">
        <f t="shared" si="86"/>
        <v>0</v>
      </c>
      <c r="AB362" s="143">
        <f t="shared" si="87"/>
        <v>0</v>
      </c>
      <c r="AC362" s="143">
        <f t="shared" si="88"/>
        <v>0</v>
      </c>
      <c r="AD362" s="143">
        <f t="shared" si="89"/>
        <v>0</v>
      </c>
      <c r="AE362" s="142"/>
    </row>
    <row r="363" spans="1:31" x14ac:dyDescent="0.3">
      <c r="A363" s="147" t="s">
        <v>3313</v>
      </c>
      <c r="B363" s="147">
        <v>2.7811116161923333E-2</v>
      </c>
      <c r="C363" s="146">
        <f t="shared" si="75"/>
        <v>5.4012582964698091E-5</v>
      </c>
      <c r="D363" s="145">
        <f t="shared" si="76"/>
        <v>54012.582964698093</v>
      </c>
      <c r="E363" s="144">
        <v>0</v>
      </c>
      <c r="F363" s="144">
        <v>0</v>
      </c>
      <c r="G363" s="144">
        <v>0</v>
      </c>
      <c r="H363" s="144">
        <v>0</v>
      </c>
      <c r="I363" s="144">
        <v>0</v>
      </c>
      <c r="J363" s="144">
        <v>0</v>
      </c>
      <c r="K363" s="144">
        <v>0</v>
      </c>
      <c r="L363" s="144">
        <v>0</v>
      </c>
      <c r="M363" s="144">
        <v>0</v>
      </c>
      <c r="N363" s="144">
        <v>0</v>
      </c>
      <c r="O363" s="144">
        <v>0</v>
      </c>
      <c r="P363" s="144">
        <v>0</v>
      </c>
      <c r="Q363" s="144">
        <v>0</v>
      </c>
      <c r="R363" s="143">
        <f t="shared" si="77"/>
        <v>0</v>
      </c>
      <c r="S363" s="143">
        <f t="shared" si="78"/>
        <v>0</v>
      </c>
      <c r="T363" s="143">
        <f t="shared" si="79"/>
        <v>0</v>
      </c>
      <c r="U363" s="143">
        <f t="shared" si="80"/>
        <v>0</v>
      </c>
      <c r="V363" s="143">
        <f t="shared" si="81"/>
        <v>0</v>
      </c>
      <c r="W363" s="143">
        <f t="shared" si="82"/>
        <v>0</v>
      </c>
      <c r="X363" s="143">
        <f t="shared" si="83"/>
        <v>0</v>
      </c>
      <c r="Y363" s="143">
        <f t="shared" si="84"/>
        <v>0</v>
      </c>
      <c r="Z363" s="143">
        <f t="shared" si="85"/>
        <v>0</v>
      </c>
      <c r="AA363" s="143">
        <f t="shared" si="86"/>
        <v>0</v>
      </c>
      <c r="AB363" s="143">
        <f t="shared" si="87"/>
        <v>0</v>
      </c>
      <c r="AC363" s="143">
        <f t="shared" si="88"/>
        <v>0</v>
      </c>
      <c r="AD363" s="143">
        <f t="shared" si="89"/>
        <v>0</v>
      </c>
      <c r="AE363" s="142"/>
    </row>
    <row r="364" spans="1:31" x14ac:dyDescent="0.3">
      <c r="A364" s="147" t="s">
        <v>3312</v>
      </c>
      <c r="B364" s="147">
        <v>0.93581006179368265</v>
      </c>
      <c r="C364" s="146">
        <f t="shared" si="75"/>
        <v>1.8174573903306063E-3</v>
      </c>
      <c r="D364" s="145">
        <f t="shared" si="76"/>
        <v>1817457.3903306064</v>
      </c>
      <c r="E364" s="144">
        <v>0</v>
      </c>
      <c r="F364" s="144">
        <v>0</v>
      </c>
      <c r="G364" s="144">
        <v>7.0000000000000007E-2</v>
      </c>
      <c r="H364" s="144">
        <v>0</v>
      </c>
      <c r="I364" s="144">
        <v>0</v>
      </c>
      <c r="J364" s="144">
        <v>0</v>
      </c>
      <c r="K364" s="144">
        <v>0</v>
      </c>
      <c r="L364" s="144">
        <v>0</v>
      </c>
      <c r="M364" s="144">
        <v>7.0000000000000007E-2</v>
      </c>
      <c r="N364" s="144">
        <v>0</v>
      </c>
      <c r="O364" s="144">
        <v>0</v>
      </c>
      <c r="P364" s="144">
        <v>0</v>
      </c>
      <c r="Q364" s="144">
        <v>7.0000000000000007E-2</v>
      </c>
      <c r="R364" s="143">
        <f t="shared" si="77"/>
        <v>0</v>
      </c>
      <c r="S364" s="143">
        <f t="shared" si="78"/>
        <v>0</v>
      </c>
      <c r="T364" s="143">
        <f t="shared" si="79"/>
        <v>1272.2201732314245</v>
      </c>
      <c r="U364" s="143">
        <f t="shared" si="80"/>
        <v>0</v>
      </c>
      <c r="V364" s="143">
        <f t="shared" si="81"/>
        <v>0</v>
      </c>
      <c r="W364" s="143">
        <f t="shared" si="82"/>
        <v>0</v>
      </c>
      <c r="X364" s="143">
        <f t="shared" si="83"/>
        <v>0</v>
      </c>
      <c r="Y364" s="143">
        <f t="shared" si="84"/>
        <v>0</v>
      </c>
      <c r="Z364" s="143">
        <f t="shared" si="85"/>
        <v>1272.2201732314245</v>
      </c>
      <c r="AA364" s="143">
        <f t="shared" si="86"/>
        <v>0</v>
      </c>
      <c r="AB364" s="143">
        <f t="shared" si="87"/>
        <v>0</v>
      </c>
      <c r="AC364" s="143">
        <f t="shared" si="88"/>
        <v>0</v>
      </c>
      <c r="AD364" s="143">
        <f t="shared" si="89"/>
        <v>1272.2201732314245</v>
      </c>
      <c r="AE364" s="142"/>
    </row>
    <row r="365" spans="1:31" x14ac:dyDescent="0.3">
      <c r="A365" s="147" t="s">
        <v>3311</v>
      </c>
      <c r="B365" s="147">
        <v>0.74860529252703156</v>
      </c>
      <c r="C365" s="146">
        <f t="shared" si="75"/>
        <v>1.4538828731292485E-3</v>
      </c>
      <c r="D365" s="145">
        <f t="shared" si="76"/>
        <v>1453882.8731292484</v>
      </c>
      <c r="E365" s="144">
        <v>0</v>
      </c>
      <c r="F365" s="144">
        <v>0</v>
      </c>
      <c r="G365" s="144">
        <v>0</v>
      </c>
      <c r="H365" s="144">
        <v>0</v>
      </c>
      <c r="I365" s="144">
        <v>0</v>
      </c>
      <c r="J365" s="144">
        <v>0</v>
      </c>
      <c r="K365" s="144">
        <v>0</v>
      </c>
      <c r="L365" s="144">
        <v>0</v>
      </c>
      <c r="M365" s="144">
        <v>0</v>
      </c>
      <c r="N365" s="144">
        <v>0</v>
      </c>
      <c r="O365" s="144">
        <v>0</v>
      </c>
      <c r="P365" s="144">
        <v>0</v>
      </c>
      <c r="Q365" s="144">
        <v>0</v>
      </c>
      <c r="R365" s="143">
        <f t="shared" si="77"/>
        <v>0</v>
      </c>
      <c r="S365" s="143">
        <f t="shared" si="78"/>
        <v>0</v>
      </c>
      <c r="T365" s="143">
        <f t="shared" si="79"/>
        <v>0</v>
      </c>
      <c r="U365" s="143">
        <f t="shared" si="80"/>
        <v>0</v>
      </c>
      <c r="V365" s="143">
        <f t="shared" si="81"/>
        <v>0</v>
      </c>
      <c r="W365" s="143">
        <f t="shared" si="82"/>
        <v>0</v>
      </c>
      <c r="X365" s="143">
        <f t="shared" si="83"/>
        <v>0</v>
      </c>
      <c r="Y365" s="143">
        <f t="shared" si="84"/>
        <v>0</v>
      </c>
      <c r="Z365" s="143">
        <f t="shared" si="85"/>
        <v>0</v>
      </c>
      <c r="AA365" s="143">
        <f t="shared" si="86"/>
        <v>0</v>
      </c>
      <c r="AB365" s="143">
        <f t="shared" si="87"/>
        <v>0</v>
      </c>
      <c r="AC365" s="143">
        <f t="shared" si="88"/>
        <v>0</v>
      </c>
      <c r="AD365" s="143">
        <f t="shared" si="89"/>
        <v>0</v>
      </c>
      <c r="AE365" s="142"/>
    </row>
    <row r="366" spans="1:31" x14ac:dyDescent="0.3">
      <c r="A366" s="147" t="s">
        <v>3310</v>
      </c>
      <c r="B366" s="147">
        <v>7.0170242668322724E-2</v>
      </c>
      <c r="C366" s="146">
        <f t="shared" si="75"/>
        <v>1.3627917814261752E-4</v>
      </c>
      <c r="D366" s="145">
        <f t="shared" si="76"/>
        <v>136279.17814261751</v>
      </c>
      <c r="E366" s="144">
        <v>2.52</v>
      </c>
      <c r="F366" s="144">
        <v>0</v>
      </c>
      <c r="G366" s="144">
        <v>7.8</v>
      </c>
      <c r="H366" s="144">
        <v>0</v>
      </c>
      <c r="I366" s="144">
        <v>0</v>
      </c>
      <c r="J366" s="144">
        <v>0</v>
      </c>
      <c r="K366" s="144">
        <v>0</v>
      </c>
      <c r="L366" s="144">
        <v>0</v>
      </c>
      <c r="M366" s="144">
        <v>0</v>
      </c>
      <c r="N366" s="144">
        <v>0.05</v>
      </c>
      <c r="O366" s="144">
        <v>0</v>
      </c>
      <c r="P366" s="144">
        <v>0</v>
      </c>
      <c r="Q366" s="144">
        <v>10.32</v>
      </c>
      <c r="R366" s="143">
        <f t="shared" si="77"/>
        <v>3434.2352891939618</v>
      </c>
      <c r="S366" s="143">
        <f t="shared" si="78"/>
        <v>0</v>
      </c>
      <c r="T366" s="143">
        <f t="shared" si="79"/>
        <v>10629.775895124167</v>
      </c>
      <c r="U366" s="143">
        <f t="shared" si="80"/>
        <v>0</v>
      </c>
      <c r="V366" s="143">
        <f t="shared" si="81"/>
        <v>0</v>
      </c>
      <c r="W366" s="143">
        <f t="shared" si="82"/>
        <v>0</v>
      </c>
      <c r="X366" s="143">
        <f t="shared" si="83"/>
        <v>0</v>
      </c>
      <c r="Y366" s="143">
        <f t="shared" si="84"/>
        <v>0</v>
      </c>
      <c r="Z366" s="143">
        <f t="shared" si="85"/>
        <v>0</v>
      </c>
      <c r="AA366" s="143">
        <f t="shared" si="86"/>
        <v>68.139589071308762</v>
      </c>
      <c r="AB366" s="143">
        <f t="shared" si="87"/>
        <v>0</v>
      </c>
      <c r="AC366" s="143">
        <f t="shared" si="88"/>
        <v>0</v>
      </c>
      <c r="AD366" s="143">
        <f t="shared" si="89"/>
        <v>14064.011184318129</v>
      </c>
      <c r="AE366" s="142"/>
    </row>
    <row r="367" spans="1:31" x14ac:dyDescent="0.3">
      <c r="A367" s="147" t="s">
        <v>3309</v>
      </c>
      <c r="B367" s="147">
        <v>0.16716482539140465</v>
      </c>
      <c r="C367" s="146">
        <f t="shared" si="75"/>
        <v>3.246544995771969E-4</v>
      </c>
      <c r="D367" s="145">
        <f t="shared" si="76"/>
        <v>324654.4995771969</v>
      </c>
      <c r="E367" s="144">
        <v>0</v>
      </c>
      <c r="F367" s="144">
        <v>0</v>
      </c>
      <c r="G367" s="144">
        <v>0</v>
      </c>
      <c r="H367" s="144">
        <v>0</v>
      </c>
      <c r="I367" s="144">
        <v>0</v>
      </c>
      <c r="J367" s="144">
        <v>0</v>
      </c>
      <c r="K367" s="144">
        <v>0</v>
      </c>
      <c r="L367" s="144">
        <v>0</v>
      </c>
      <c r="M367" s="144">
        <v>0</v>
      </c>
      <c r="N367" s="144">
        <v>0</v>
      </c>
      <c r="O367" s="144">
        <v>0</v>
      </c>
      <c r="P367" s="144">
        <v>0</v>
      </c>
      <c r="Q367" s="144">
        <v>0</v>
      </c>
      <c r="R367" s="143">
        <f t="shared" si="77"/>
        <v>0</v>
      </c>
      <c r="S367" s="143">
        <f t="shared" si="78"/>
        <v>0</v>
      </c>
      <c r="T367" s="143">
        <f t="shared" si="79"/>
        <v>0</v>
      </c>
      <c r="U367" s="143">
        <f t="shared" si="80"/>
        <v>0</v>
      </c>
      <c r="V367" s="143">
        <f t="shared" si="81"/>
        <v>0</v>
      </c>
      <c r="W367" s="143">
        <f t="shared" si="82"/>
        <v>0</v>
      </c>
      <c r="X367" s="143">
        <f t="shared" si="83"/>
        <v>0</v>
      </c>
      <c r="Y367" s="143">
        <f t="shared" si="84"/>
        <v>0</v>
      </c>
      <c r="Z367" s="143">
        <f t="shared" si="85"/>
        <v>0</v>
      </c>
      <c r="AA367" s="143">
        <f t="shared" si="86"/>
        <v>0</v>
      </c>
      <c r="AB367" s="143">
        <f t="shared" si="87"/>
        <v>0</v>
      </c>
      <c r="AC367" s="143">
        <f t="shared" si="88"/>
        <v>0</v>
      </c>
      <c r="AD367" s="143">
        <f t="shared" si="89"/>
        <v>0</v>
      </c>
      <c r="AE367" s="142"/>
    </row>
    <row r="368" spans="1:31" x14ac:dyDescent="0.3">
      <c r="A368" s="147" t="s">
        <v>3308</v>
      </c>
      <c r="B368" s="147">
        <v>0.78740577915203513</v>
      </c>
      <c r="C368" s="146">
        <f t="shared" si="75"/>
        <v>1.5292381551935096E-3</v>
      </c>
      <c r="D368" s="145">
        <f t="shared" si="76"/>
        <v>1529238.1551935095</v>
      </c>
      <c r="E368" s="144">
        <v>0</v>
      </c>
      <c r="F368" s="144">
        <v>0</v>
      </c>
      <c r="G368" s="144">
        <v>0</v>
      </c>
      <c r="H368" s="144">
        <v>0</v>
      </c>
      <c r="I368" s="144">
        <v>0</v>
      </c>
      <c r="J368" s="144">
        <v>0</v>
      </c>
      <c r="K368" s="144">
        <v>0</v>
      </c>
      <c r="L368" s="144">
        <v>0</v>
      </c>
      <c r="M368" s="144">
        <v>0</v>
      </c>
      <c r="N368" s="144">
        <v>0</v>
      </c>
      <c r="O368" s="144">
        <v>0</v>
      </c>
      <c r="P368" s="144">
        <v>0</v>
      </c>
      <c r="Q368" s="144">
        <v>0</v>
      </c>
      <c r="R368" s="143">
        <f t="shared" si="77"/>
        <v>0</v>
      </c>
      <c r="S368" s="143">
        <f t="shared" si="78"/>
        <v>0</v>
      </c>
      <c r="T368" s="143">
        <f t="shared" si="79"/>
        <v>0</v>
      </c>
      <c r="U368" s="143">
        <f t="shared" si="80"/>
        <v>0</v>
      </c>
      <c r="V368" s="143">
        <f t="shared" si="81"/>
        <v>0</v>
      </c>
      <c r="W368" s="143">
        <f t="shared" si="82"/>
        <v>0</v>
      </c>
      <c r="X368" s="143">
        <f t="shared" si="83"/>
        <v>0</v>
      </c>
      <c r="Y368" s="143">
        <f t="shared" si="84"/>
        <v>0</v>
      </c>
      <c r="Z368" s="143">
        <f t="shared" si="85"/>
        <v>0</v>
      </c>
      <c r="AA368" s="143">
        <f t="shared" si="86"/>
        <v>0</v>
      </c>
      <c r="AB368" s="143">
        <f t="shared" si="87"/>
        <v>0</v>
      </c>
      <c r="AC368" s="143">
        <f t="shared" si="88"/>
        <v>0</v>
      </c>
      <c r="AD368" s="143">
        <f t="shared" si="89"/>
        <v>0</v>
      </c>
      <c r="AE368" s="142"/>
    </row>
    <row r="369" spans="1:31" x14ac:dyDescent="0.3">
      <c r="A369" s="147" t="s">
        <v>3307</v>
      </c>
      <c r="B369" s="147">
        <v>0.76578467844912068</v>
      </c>
      <c r="C369" s="146">
        <f t="shared" si="75"/>
        <v>1.4872473379711816E-3</v>
      </c>
      <c r="D369" s="145">
        <f t="shared" si="76"/>
        <v>1487247.3379711816</v>
      </c>
      <c r="E369" s="144">
        <v>0</v>
      </c>
      <c r="F369" s="144">
        <v>0</v>
      </c>
      <c r="G369" s="144">
        <v>0</v>
      </c>
      <c r="H369" s="144">
        <v>0</v>
      </c>
      <c r="I369" s="144">
        <v>0</v>
      </c>
      <c r="J369" s="144">
        <v>0</v>
      </c>
      <c r="K369" s="144">
        <v>0</v>
      </c>
      <c r="L369" s="144">
        <v>0</v>
      </c>
      <c r="M369" s="144">
        <v>0</v>
      </c>
      <c r="N369" s="144">
        <v>0</v>
      </c>
      <c r="O369" s="144">
        <v>0</v>
      </c>
      <c r="P369" s="144">
        <v>0</v>
      </c>
      <c r="Q369" s="144">
        <v>0</v>
      </c>
      <c r="R369" s="143">
        <f t="shared" si="77"/>
        <v>0</v>
      </c>
      <c r="S369" s="143">
        <f t="shared" si="78"/>
        <v>0</v>
      </c>
      <c r="T369" s="143">
        <f t="shared" si="79"/>
        <v>0</v>
      </c>
      <c r="U369" s="143">
        <f t="shared" si="80"/>
        <v>0</v>
      </c>
      <c r="V369" s="143">
        <f t="shared" si="81"/>
        <v>0</v>
      </c>
      <c r="W369" s="143">
        <f t="shared" si="82"/>
        <v>0</v>
      </c>
      <c r="X369" s="143">
        <f t="shared" si="83"/>
        <v>0</v>
      </c>
      <c r="Y369" s="143">
        <f t="shared" si="84"/>
        <v>0</v>
      </c>
      <c r="Z369" s="143">
        <f t="shared" si="85"/>
        <v>0</v>
      </c>
      <c r="AA369" s="143">
        <f t="shared" si="86"/>
        <v>0</v>
      </c>
      <c r="AB369" s="143">
        <f t="shared" si="87"/>
        <v>0</v>
      </c>
      <c r="AC369" s="143">
        <f t="shared" si="88"/>
        <v>0</v>
      </c>
      <c r="AD369" s="143">
        <f t="shared" si="89"/>
        <v>0</v>
      </c>
      <c r="AE369" s="142"/>
    </row>
    <row r="370" spans="1:31" x14ac:dyDescent="0.3">
      <c r="A370" s="147" t="s">
        <v>3306</v>
      </c>
      <c r="B370" s="147">
        <v>0.19127918717532899</v>
      </c>
      <c r="C370" s="146">
        <f t="shared" si="75"/>
        <v>3.7148753421383635E-4</v>
      </c>
      <c r="D370" s="145">
        <f t="shared" si="76"/>
        <v>371487.53421383636</v>
      </c>
      <c r="E370" s="144">
        <v>0</v>
      </c>
      <c r="F370" s="144">
        <v>0</v>
      </c>
      <c r="G370" s="144">
        <v>0</v>
      </c>
      <c r="H370" s="144">
        <v>0</v>
      </c>
      <c r="I370" s="144">
        <v>0</v>
      </c>
      <c r="J370" s="144">
        <v>0</v>
      </c>
      <c r="K370" s="144">
        <v>0</v>
      </c>
      <c r="L370" s="144">
        <v>0</v>
      </c>
      <c r="M370" s="144">
        <v>0</v>
      </c>
      <c r="N370" s="144">
        <v>0</v>
      </c>
      <c r="O370" s="144">
        <v>0</v>
      </c>
      <c r="P370" s="144">
        <v>0</v>
      </c>
      <c r="Q370" s="144">
        <v>0</v>
      </c>
      <c r="R370" s="143">
        <f t="shared" si="77"/>
        <v>0</v>
      </c>
      <c r="S370" s="143">
        <f t="shared" si="78"/>
        <v>0</v>
      </c>
      <c r="T370" s="143">
        <f t="shared" si="79"/>
        <v>0</v>
      </c>
      <c r="U370" s="143">
        <f t="shared" si="80"/>
        <v>0</v>
      </c>
      <c r="V370" s="143">
        <f t="shared" si="81"/>
        <v>0</v>
      </c>
      <c r="W370" s="143">
        <f t="shared" si="82"/>
        <v>0</v>
      </c>
      <c r="X370" s="143">
        <f t="shared" si="83"/>
        <v>0</v>
      </c>
      <c r="Y370" s="143">
        <f t="shared" si="84"/>
        <v>0</v>
      </c>
      <c r="Z370" s="143">
        <f t="shared" si="85"/>
        <v>0</v>
      </c>
      <c r="AA370" s="143">
        <f t="shared" si="86"/>
        <v>0</v>
      </c>
      <c r="AB370" s="143">
        <f t="shared" si="87"/>
        <v>0</v>
      </c>
      <c r="AC370" s="143">
        <f t="shared" si="88"/>
        <v>0</v>
      </c>
      <c r="AD370" s="143">
        <f t="shared" si="89"/>
        <v>0</v>
      </c>
      <c r="AE370" s="142"/>
    </row>
    <row r="371" spans="1:31" x14ac:dyDescent="0.3">
      <c r="A371" s="147" t="s">
        <v>3305</v>
      </c>
      <c r="B371" s="147">
        <v>0.45938563810154232</v>
      </c>
      <c r="C371" s="146">
        <f t="shared" si="75"/>
        <v>8.9218299424895719E-4</v>
      </c>
      <c r="D371" s="145">
        <f t="shared" si="76"/>
        <v>892182.99424895714</v>
      </c>
      <c r="E371" s="144">
        <v>0</v>
      </c>
      <c r="F371" s="144">
        <v>0</v>
      </c>
      <c r="G371" s="144">
        <v>0</v>
      </c>
      <c r="H371" s="144">
        <v>0</v>
      </c>
      <c r="I371" s="144">
        <v>0</v>
      </c>
      <c r="J371" s="144">
        <v>0</v>
      </c>
      <c r="K371" s="144">
        <v>0</v>
      </c>
      <c r="L371" s="144">
        <v>0</v>
      </c>
      <c r="M371" s="144">
        <v>0</v>
      </c>
      <c r="N371" s="144">
        <v>0</v>
      </c>
      <c r="O371" s="144">
        <v>0</v>
      </c>
      <c r="P371" s="144">
        <v>0</v>
      </c>
      <c r="Q371" s="144">
        <v>0</v>
      </c>
      <c r="R371" s="143">
        <f t="shared" si="77"/>
        <v>0</v>
      </c>
      <c r="S371" s="143">
        <f t="shared" si="78"/>
        <v>0</v>
      </c>
      <c r="T371" s="143">
        <f t="shared" si="79"/>
        <v>0</v>
      </c>
      <c r="U371" s="143">
        <f t="shared" si="80"/>
        <v>0</v>
      </c>
      <c r="V371" s="143">
        <f t="shared" si="81"/>
        <v>0</v>
      </c>
      <c r="W371" s="143">
        <f t="shared" si="82"/>
        <v>0</v>
      </c>
      <c r="X371" s="143">
        <f t="shared" si="83"/>
        <v>0</v>
      </c>
      <c r="Y371" s="143">
        <f t="shared" si="84"/>
        <v>0</v>
      </c>
      <c r="Z371" s="143">
        <f t="shared" si="85"/>
        <v>0</v>
      </c>
      <c r="AA371" s="143">
        <f t="shared" si="86"/>
        <v>0</v>
      </c>
      <c r="AB371" s="143">
        <f t="shared" si="87"/>
        <v>0</v>
      </c>
      <c r="AC371" s="143">
        <f t="shared" si="88"/>
        <v>0</v>
      </c>
      <c r="AD371" s="143">
        <f t="shared" si="89"/>
        <v>0</v>
      </c>
      <c r="AE371" s="142"/>
    </row>
    <row r="372" spans="1:31" x14ac:dyDescent="0.3">
      <c r="A372" s="147" t="s">
        <v>3304</v>
      </c>
      <c r="B372" s="147">
        <v>1.1378846827315603E-2</v>
      </c>
      <c r="C372" s="146">
        <f t="shared" si="75"/>
        <v>2.209910974894406E-5</v>
      </c>
      <c r="D372" s="145">
        <f t="shared" si="76"/>
        <v>22099.109748944058</v>
      </c>
      <c r="E372" s="144">
        <v>0</v>
      </c>
      <c r="F372" s="144">
        <v>0</v>
      </c>
      <c r="G372" s="144">
        <v>0</v>
      </c>
      <c r="H372" s="144">
        <v>0</v>
      </c>
      <c r="I372" s="144">
        <v>0</v>
      </c>
      <c r="J372" s="144">
        <v>0</v>
      </c>
      <c r="K372" s="144">
        <v>0</v>
      </c>
      <c r="L372" s="144">
        <v>0</v>
      </c>
      <c r="M372" s="144">
        <v>0</v>
      </c>
      <c r="N372" s="144">
        <v>0</v>
      </c>
      <c r="O372" s="144">
        <v>41.39</v>
      </c>
      <c r="P372" s="144">
        <v>0</v>
      </c>
      <c r="Q372" s="144">
        <v>41.39</v>
      </c>
      <c r="R372" s="143">
        <f t="shared" si="77"/>
        <v>0</v>
      </c>
      <c r="S372" s="143">
        <f t="shared" si="78"/>
        <v>0</v>
      </c>
      <c r="T372" s="143">
        <f t="shared" si="79"/>
        <v>0</v>
      </c>
      <c r="U372" s="143">
        <f t="shared" si="80"/>
        <v>0</v>
      </c>
      <c r="V372" s="143">
        <f t="shared" si="81"/>
        <v>0</v>
      </c>
      <c r="W372" s="143">
        <f t="shared" si="82"/>
        <v>0</v>
      </c>
      <c r="X372" s="143">
        <f t="shared" si="83"/>
        <v>0</v>
      </c>
      <c r="Y372" s="143">
        <f t="shared" si="84"/>
        <v>0</v>
      </c>
      <c r="Z372" s="143">
        <f t="shared" si="85"/>
        <v>0</v>
      </c>
      <c r="AA372" s="143">
        <f t="shared" si="86"/>
        <v>0</v>
      </c>
      <c r="AB372" s="143">
        <f t="shared" si="87"/>
        <v>9146.8215250879457</v>
      </c>
      <c r="AC372" s="143">
        <f t="shared" si="88"/>
        <v>0</v>
      </c>
      <c r="AD372" s="143">
        <f t="shared" si="89"/>
        <v>9146.8215250879457</v>
      </c>
      <c r="AE372" s="142"/>
    </row>
    <row r="373" spans="1:31" x14ac:dyDescent="0.3">
      <c r="A373" s="147" t="s">
        <v>3303</v>
      </c>
      <c r="B373" s="147">
        <v>0.65836056179876168</v>
      </c>
      <c r="C373" s="146">
        <f t="shared" si="75"/>
        <v>1.2786165883383824E-3</v>
      </c>
      <c r="D373" s="145">
        <f t="shared" si="76"/>
        <v>1278616.5883383823</v>
      </c>
      <c r="E373" s="144">
        <v>0</v>
      </c>
      <c r="F373" s="144">
        <v>0</v>
      </c>
      <c r="G373" s="144">
        <v>0</v>
      </c>
      <c r="H373" s="144">
        <v>0</v>
      </c>
      <c r="I373" s="144">
        <v>0</v>
      </c>
      <c r="J373" s="144">
        <v>0</v>
      </c>
      <c r="K373" s="144">
        <v>0</v>
      </c>
      <c r="L373" s="144">
        <v>0</v>
      </c>
      <c r="M373" s="144">
        <v>0</v>
      </c>
      <c r="N373" s="144">
        <v>0</v>
      </c>
      <c r="O373" s="144">
        <v>0</v>
      </c>
      <c r="P373" s="144">
        <v>0</v>
      </c>
      <c r="Q373" s="144">
        <v>0</v>
      </c>
      <c r="R373" s="143">
        <f t="shared" si="77"/>
        <v>0</v>
      </c>
      <c r="S373" s="143">
        <f t="shared" si="78"/>
        <v>0</v>
      </c>
      <c r="T373" s="143">
        <f t="shared" si="79"/>
        <v>0</v>
      </c>
      <c r="U373" s="143">
        <f t="shared" si="80"/>
        <v>0</v>
      </c>
      <c r="V373" s="143">
        <f t="shared" si="81"/>
        <v>0</v>
      </c>
      <c r="W373" s="143">
        <f t="shared" si="82"/>
        <v>0</v>
      </c>
      <c r="X373" s="143">
        <f t="shared" si="83"/>
        <v>0</v>
      </c>
      <c r="Y373" s="143">
        <f t="shared" si="84"/>
        <v>0</v>
      </c>
      <c r="Z373" s="143">
        <f t="shared" si="85"/>
        <v>0</v>
      </c>
      <c r="AA373" s="143">
        <f t="shared" si="86"/>
        <v>0</v>
      </c>
      <c r="AB373" s="143">
        <f t="shared" si="87"/>
        <v>0</v>
      </c>
      <c r="AC373" s="143">
        <f t="shared" si="88"/>
        <v>0</v>
      </c>
      <c r="AD373" s="143">
        <f t="shared" si="89"/>
        <v>0</v>
      </c>
      <c r="AE373" s="142"/>
    </row>
    <row r="374" spans="1:31" x14ac:dyDescent="0.3">
      <c r="A374" s="147" t="s">
        <v>3302</v>
      </c>
      <c r="B374" s="147">
        <v>0.68012765020682997</v>
      </c>
      <c r="C374" s="146">
        <f t="shared" si="75"/>
        <v>1.3208909315073334E-3</v>
      </c>
      <c r="D374" s="145">
        <f t="shared" si="76"/>
        <v>1320890.9315073334</v>
      </c>
      <c r="E374" s="144">
        <v>0</v>
      </c>
      <c r="F374" s="144">
        <v>0</v>
      </c>
      <c r="G374" s="144">
        <v>0</v>
      </c>
      <c r="H374" s="144">
        <v>0</v>
      </c>
      <c r="I374" s="144">
        <v>0</v>
      </c>
      <c r="J374" s="144">
        <v>0</v>
      </c>
      <c r="K374" s="144">
        <v>0</v>
      </c>
      <c r="L374" s="144">
        <v>0</v>
      </c>
      <c r="M374" s="144">
        <v>0</v>
      </c>
      <c r="N374" s="144">
        <v>0</v>
      </c>
      <c r="O374" s="144">
        <v>0</v>
      </c>
      <c r="P374" s="144">
        <v>0</v>
      </c>
      <c r="Q374" s="144">
        <v>0</v>
      </c>
      <c r="R374" s="143">
        <f t="shared" si="77"/>
        <v>0</v>
      </c>
      <c r="S374" s="143">
        <f t="shared" si="78"/>
        <v>0</v>
      </c>
      <c r="T374" s="143">
        <f t="shared" si="79"/>
        <v>0</v>
      </c>
      <c r="U374" s="143">
        <f t="shared" si="80"/>
        <v>0</v>
      </c>
      <c r="V374" s="143">
        <f t="shared" si="81"/>
        <v>0</v>
      </c>
      <c r="W374" s="143">
        <f t="shared" si="82"/>
        <v>0</v>
      </c>
      <c r="X374" s="143">
        <f t="shared" si="83"/>
        <v>0</v>
      </c>
      <c r="Y374" s="143">
        <f t="shared" si="84"/>
        <v>0</v>
      </c>
      <c r="Z374" s="143">
        <f t="shared" si="85"/>
        <v>0</v>
      </c>
      <c r="AA374" s="143">
        <f t="shared" si="86"/>
        <v>0</v>
      </c>
      <c r="AB374" s="143">
        <f t="shared" si="87"/>
        <v>0</v>
      </c>
      <c r="AC374" s="143">
        <f t="shared" si="88"/>
        <v>0</v>
      </c>
      <c r="AD374" s="143">
        <f t="shared" si="89"/>
        <v>0</v>
      </c>
      <c r="AE374" s="142"/>
    </row>
    <row r="375" spans="1:31" x14ac:dyDescent="0.3">
      <c r="A375" s="147" t="s">
        <v>3301</v>
      </c>
      <c r="B375" s="147">
        <v>6.8609195154702984E-2</v>
      </c>
      <c r="C375" s="146">
        <f t="shared" si="75"/>
        <v>1.3324743328741964E-4</v>
      </c>
      <c r="D375" s="145">
        <f t="shared" si="76"/>
        <v>133247.43328741964</v>
      </c>
      <c r="E375" s="144">
        <v>0</v>
      </c>
      <c r="F375" s="144">
        <v>0</v>
      </c>
      <c r="G375" s="144">
        <v>0</v>
      </c>
      <c r="H375" s="144">
        <v>0</v>
      </c>
      <c r="I375" s="144">
        <v>0</v>
      </c>
      <c r="J375" s="144">
        <v>0</v>
      </c>
      <c r="K375" s="144">
        <v>0</v>
      </c>
      <c r="L375" s="144">
        <v>0</v>
      </c>
      <c r="M375" s="144">
        <v>0</v>
      </c>
      <c r="N375" s="144">
        <v>0</v>
      </c>
      <c r="O375" s="144">
        <v>0</v>
      </c>
      <c r="P375" s="144">
        <v>0</v>
      </c>
      <c r="Q375" s="144">
        <v>0</v>
      </c>
      <c r="R375" s="143">
        <f t="shared" si="77"/>
        <v>0</v>
      </c>
      <c r="S375" s="143">
        <f t="shared" si="78"/>
        <v>0</v>
      </c>
      <c r="T375" s="143">
        <f t="shared" si="79"/>
        <v>0</v>
      </c>
      <c r="U375" s="143">
        <f t="shared" si="80"/>
        <v>0</v>
      </c>
      <c r="V375" s="143">
        <f t="shared" si="81"/>
        <v>0</v>
      </c>
      <c r="W375" s="143">
        <f t="shared" si="82"/>
        <v>0</v>
      </c>
      <c r="X375" s="143">
        <f t="shared" si="83"/>
        <v>0</v>
      </c>
      <c r="Y375" s="143">
        <f t="shared" si="84"/>
        <v>0</v>
      </c>
      <c r="Z375" s="143">
        <f t="shared" si="85"/>
        <v>0</v>
      </c>
      <c r="AA375" s="143">
        <f t="shared" si="86"/>
        <v>0</v>
      </c>
      <c r="AB375" s="143">
        <f t="shared" si="87"/>
        <v>0</v>
      </c>
      <c r="AC375" s="143">
        <f t="shared" si="88"/>
        <v>0</v>
      </c>
      <c r="AD375" s="143">
        <f t="shared" si="89"/>
        <v>0</v>
      </c>
      <c r="AE375" s="142"/>
    </row>
    <row r="376" spans="1:31" x14ac:dyDescent="0.3">
      <c r="A376" s="147" t="s">
        <v>3300</v>
      </c>
      <c r="B376" s="147">
        <v>0.93697660135558625</v>
      </c>
      <c r="C376" s="146">
        <f t="shared" si="75"/>
        <v>1.8197229525792437E-3</v>
      </c>
      <c r="D376" s="145">
        <f t="shared" si="76"/>
        <v>1819722.9525792438</v>
      </c>
      <c r="E376" s="144">
        <v>19.16</v>
      </c>
      <c r="F376" s="144">
        <v>0</v>
      </c>
      <c r="G376" s="144">
        <v>0</v>
      </c>
      <c r="H376" s="144">
        <v>0</v>
      </c>
      <c r="I376" s="144">
        <v>0</v>
      </c>
      <c r="J376" s="144">
        <v>0</v>
      </c>
      <c r="K376" s="144">
        <v>0</v>
      </c>
      <c r="L376" s="144">
        <v>0</v>
      </c>
      <c r="M376" s="144">
        <v>0</v>
      </c>
      <c r="N376" s="144">
        <v>0</v>
      </c>
      <c r="O376" s="144">
        <v>0</v>
      </c>
      <c r="P376" s="144">
        <v>0</v>
      </c>
      <c r="Q376" s="144">
        <v>19.16</v>
      </c>
      <c r="R376" s="143">
        <f t="shared" si="77"/>
        <v>348658.9177141831</v>
      </c>
      <c r="S376" s="143">
        <f t="shared" si="78"/>
        <v>0</v>
      </c>
      <c r="T376" s="143">
        <f t="shared" si="79"/>
        <v>0</v>
      </c>
      <c r="U376" s="143">
        <f t="shared" si="80"/>
        <v>0</v>
      </c>
      <c r="V376" s="143">
        <f t="shared" si="81"/>
        <v>0</v>
      </c>
      <c r="W376" s="143">
        <f t="shared" si="82"/>
        <v>0</v>
      </c>
      <c r="X376" s="143">
        <f t="shared" si="83"/>
        <v>0</v>
      </c>
      <c r="Y376" s="143">
        <f t="shared" si="84"/>
        <v>0</v>
      </c>
      <c r="Z376" s="143">
        <f t="shared" si="85"/>
        <v>0</v>
      </c>
      <c r="AA376" s="143">
        <f t="shared" si="86"/>
        <v>0</v>
      </c>
      <c r="AB376" s="143">
        <f t="shared" si="87"/>
        <v>0</v>
      </c>
      <c r="AC376" s="143">
        <f t="shared" si="88"/>
        <v>0</v>
      </c>
      <c r="AD376" s="143">
        <f t="shared" si="89"/>
        <v>348658.9177141831</v>
      </c>
      <c r="AE376" s="142"/>
    </row>
    <row r="377" spans="1:31" x14ac:dyDescent="0.3">
      <c r="A377" s="147" t="s">
        <v>3299</v>
      </c>
      <c r="B377" s="147">
        <v>0.79519908814659257</v>
      </c>
      <c r="C377" s="146">
        <f t="shared" si="75"/>
        <v>1.544373712723357E-3</v>
      </c>
      <c r="D377" s="145">
        <f t="shared" si="76"/>
        <v>1544373.7127233571</v>
      </c>
      <c r="E377" s="144">
        <v>0</v>
      </c>
      <c r="F377" s="144">
        <v>0</v>
      </c>
      <c r="G377" s="144">
        <v>0.28000000000000003</v>
      </c>
      <c r="H377" s="144">
        <v>0</v>
      </c>
      <c r="I377" s="144">
        <v>0</v>
      </c>
      <c r="J377" s="144">
        <v>0</v>
      </c>
      <c r="K377" s="144">
        <v>0</v>
      </c>
      <c r="L377" s="144">
        <v>0</v>
      </c>
      <c r="M377" s="144">
        <v>0</v>
      </c>
      <c r="N377" s="144">
        <v>0</v>
      </c>
      <c r="O377" s="144">
        <v>0</v>
      </c>
      <c r="P377" s="144">
        <v>0</v>
      </c>
      <c r="Q377" s="144">
        <v>0.28000000000000003</v>
      </c>
      <c r="R377" s="143">
        <f t="shared" si="77"/>
        <v>0</v>
      </c>
      <c r="S377" s="143">
        <f t="shared" si="78"/>
        <v>0</v>
      </c>
      <c r="T377" s="143">
        <f t="shared" si="79"/>
        <v>4324.2463956254005</v>
      </c>
      <c r="U377" s="143">
        <f t="shared" si="80"/>
        <v>0</v>
      </c>
      <c r="V377" s="143">
        <f t="shared" si="81"/>
        <v>0</v>
      </c>
      <c r="W377" s="143">
        <f t="shared" si="82"/>
        <v>0</v>
      </c>
      <c r="X377" s="143">
        <f t="shared" si="83"/>
        <v>0</v>
      </c>
      <c r="Y377" s="143">
        <f t="shared" si="84"/>
        <v>0</v>
      </c>
      <c r="Z377" s="143">
        <f t="shared" si="85"/>
        <v>0</v>
      </c>
      <c r="AA377" s="143">
        <f t="shared" si="86"/>
        <v>0</v>
      </c>
      <c r="AB377" s="143">
        <f t="shared" si="87"/>
        <v>0</v>
      </c>
      <c r="AC377" s="143">
        <f t="shared" si="88"/>
        <v>0</v>
      </c>
      <c r="AD377" s="143">
        <f t="shared" si="89"/>
        <v>4324.2463956254005</v>
      </c>
      <c r="AE377" s="142"/>
    </row>
    <row r="378" spans="1:31" x14ac:dyDescent="0.3">
      <c r="A378" s="147" t="s">
        <v>3298</v>
      </c>
      <c r="B378" s="147">
        <v>0.67726533729163829</v>
      </c>
      <c r="C378" s="146">
        <f t="shared" si="75"/>
        <v>1.3153319703745766E-3</v>
      </c>
      <c r="D378" s="145">
        <f t="shared" si="76"/>
        <v>1315331.9703745765</v>
      </c>
      <c r="E378" s="144">
        <v>0</v>
      </c>
      <c r="F378" s="144">
        <v>0</v>
      </c>
      <c r="G378" s="144">
        <v>0</v>
      </c>
      <c r="H378" s="144">
        <v>0</v>
      </c>
      <c r="I378" s="144">
        <v>0</v>
      </c>
      <c r="J378" s="144">
        <v>0</v>
      </c>
      <c r="K378" s="144">
        <v>0</v>
      </c>
      <c r="L378" s="144">
        <v>0</v>
      </c>
      <c r="M378" s="144">
        <v>0</v>
      </c>
      <c r="N378" s="144">
        <v>0</v>
      </c>
      <c r="O378" s="144">
        <v>0</v>
      </c>
      <c r="P378" s="144">
        <v>0</v>
      </c>
      <c r="Q378" s="144">
        <v>0</v>
      </c>
      <c r="R378" s="143">
        <f t="shared" si="77"/>
        <v>0</v>
      </c>
      <c r="S378" s="143">
        <f t="shared" si="78"/>
        <v>0</v>
      </c>
      <c r="T378" s="143">
        <f t="shared" si="79"/>
        <v>0</v>
      </c>
      <c r="U378" s="143">
        <f t="shared" si="80"/>
        <v>0</v>
      </c>
      <c r="V378" s="143">
        <f t="shared" si="81"/>
        <v>0</v>
      </c>
      <c r="W378" s="143">
        <f t="shared" si="82"/>
        <v>0</v>
      </c>
      <c r="X378" s="143">
        <f t="shared" si="83"/>
        <v>0</v>
      </c>
      <c r="Y378" s="143">
        <f t="shared" si="84"/>
        <v>0</v>
      </c>
      <c r="Z378" s="143">
        <f t="shared" si="85"/>
        <v>0</v>
      </c>
      <c r="AA378" s="143">
        <f t="shared" si="86"/>
        <v>0</v>
      </c>
      <c r="AB378" s="143">
        <f t="shared" si="87"/>
        <v>0</v>
      </c>
      <c r="AC378" s="143">
        <f t="shared" si="88"/>
        <v>0</v>
      </c>
      <c r="AD378" s="143">
        <f t="shared" si="89"/>
        <v>0</v>
      </c>
      <c r="AE378" s="142"/>
    </row>
    <row r="379" spans="1:31" x14ac:dyDescent="0.3">
      <c r="A379" s="147" t="s">
        <v>3297</v>
      </c>
      <c r="B379" s="147">
        <v>0.10769248130508435</v>
      </c>
      <c r="C379" s="146">
        <f t="shared" si="75"/>
        <v>2.0915194655613556E-4</v>
      </c>
      <c r="D379" s="145">
        <f t="shared" si="76"/>
        <v>209151.94655613555</v>
      </c>
      <c r="E379" s="144">
        <v>0</v>
      </c>
      <c r="F379" s="144">
        <v>0</v>
      </c>
      <c r="G379" s="144">
        <v>0</v>
      </c>
      <c r="H379" s="144">
        <v>0</v>
      </c>
      <c r="I379" s="144">
        <v>0</v>
      </c>
      <c r="J379" s="144">
        <v>0</v>
      </c>
      <c r="K379" s="144">
        <v>0</v>
      </c>
      <c r="L379" s="144">
        <v>0</v>
      </c>
      <c r="M379" s="144">
        <v>0</v>
      </c>
      <c r="N379" s="144">
        <v>0</v>
      </c>
      <c r="O379" s="144">
        <v>0</v>
      </c>
      <c r="P379" s="144">
        <v>0</v>
      </c>
      <c r="Q379" s="144">
        <v>0</v>
      </c>
      <c r="R379" s="143">
        <f t="shared" si="77"/>
        <v>0</v>
      </c>
      <c r="S379" s="143">
        <f t="shared" si="78"/>
        <v>0</v>
      </c>
      <c r="T379" s="143">
        <f t="shared" si="79"/>
        <v>0</v>
      </c>
      <c r="U379" s="143">
        <f t="shared" si="80"/>
        <v>0</v>
      </c>
      <c r="V379" s="143">
        <f t="shared" si="81"/>
        <v>0</v>
      </c>
      <c r="W379" s="143">
        <f t="shared" si="82"/>
        <v>0</v>
      </c>
      <c r="X379" s="143">
        <f t="shared" si="83"/>
        <v>0</v>
      </c>
      <c r="Y379" s="143">
        <f t="shared" si="84"/>
        <v>0</v>
      </c>
      <c r="Z379" s="143">
        <f t="shared" si="85"/>
        <v>0</v>
      </c>
      <c r="AA379" s="143">
        <f t="shared" si="86"/>
        <v>0</v>
      </c>
      <c r="AB379" s="143">
        <f t="shared" si="87"/>
        <v>0</v>
      </c>
      <c r="AC379" s="143">
        <f t="shared" si="88"/>
        <v>0</v>
      </c>
      <c r="AD379" s="143">
        <f t="shared" si="89"/>
        <v>0</v>
      </c>
      <c r="AE379" s="142"/>
    </row>
    <row r="380" spans="1:31" x14ac:dyDescent="0.3">
      <c r="A380" s="147" t="s">
        <v>3296</v>
      </c>
      <c r="B380" s="147">
        <v>0.55304893435267122</v>
      </c>
      <c r="C380" s="146">
        <f t="shared" si="75"/>
        <v>1.0740885506479324E-3</v>
      </c>
      <c r="D380" s="145">
        <f t="shared" si="76"/>
        <v>1074088.5506479323</v>
      </c>
      <c r="E380" s="144">
        <v>0</v>
      </c>
      <c r="F380" s="144">
        <v>0</v>
      </c>
      <c r="G380" s="144">
        <v>0</v>
      </c>
      <c r="H380" s="144">
        <v>0</v>
      </c>
      <c r="I380" s="144">
        <v>0</v>
      </c>
      <c r="J380" s="144">
        <v>0</v>
      </c>
      <c r="K380" s="144">
        <v>0</v>
      </c>
      <c r="L380" s="144">
        <v>0</v>
      </c>
      <c r="M380" s="144">
        <v>0</v>
      </c>
      <c r="N380" s="144">
        <v>0</v>
      </c>
      <c r="O380" s="144">
        <v>0</v>
      </c>
      <c r="P380" s="144">
        <v>0</v>
      </c>
      <c r="Q380" s="144">
        <v>0</v>
      </c>
      <c r="R380" s="143">
        <f t="shared" si="77"/>
        <v>0</v>
      </c>
      <c r="S380" s="143">
        <f t="shared" si="78"/>
        <v>0</v>
      </c>
      <c r="T380" s="143">
        <f t="shared" si="79"/>
        <v>0</v>
      </c>
      <c r="U380" s="143">
        <f t="shared" si="80"/>
        <v>0</v>
      </c>
      <c r="V380" s="143">
        <f t="shared" si="81"/>
        <v>0</v>
      </c>
      <c r="W380" s="143">
        <f t="shared" si="82"/>
        <v>0</v>
      </c>
      <c r="X380" s="143">
        <f t="shared" si="83"/>
        <v>0</v>
      </c>
      <c r="Y380" s="143">
        <f t="shared" si="84"/>
        <v>0</v>
      </c>
      <c r="Z380" s="143">
        <f t="shared" si="85"/>
        <v>0</v>
      </c>
      <c r="AA380" s="143">
        <f t="shared" si="86"/>
        <v>0</v>
      </c>
      <c r="AB380" s="143">
        <f t="shared" si="87"/>
        <v>0</v>
      </c>
      <c r="AC380" s="143">
        <f t="shared" si="88"/>
        <v>0</v>
      </c>
      <c r="AD380" s="143">
        <f t="shared" si="89"/>
        <v>0</v>
      </c>
      <c r="AE380" s="142"/>
    </row>
    <row r="381" spans="1:31" x14ac:dyDescent="0.3">
      <c r="A381" s="147" t="s">
        <v>3295</v>
      </c>
      <c r="B381" s="147">
        <v>0.46334280419741214</v>
      </c>
      <c r="C381" s="146">
        <f t="shared" si="75"/>
        <v>8.9986829392602985E-4</v>
      </c>
      <c r="D381" s="145">
        <f t="shared" si="76"/>
        <v>899868.29392602982</v>
      </c>
      <c r="E381" s="144">
        <v>0</v>
      </c>
      <c r="F381" s="144">
        <v>0</v>
      </c>
      <c r="G381" s="144">
        <v>0</v>
      </c>
      <c r="H381" s="144">
        <v>0</v>
      </c>
      <c r="I381" s="144">
        <v>0</v>
      </c>
      <c r="J381" s="144">
        <v>0</v>
      </c>
      <c r="K381" s="144">
        <v>0</v>
      </c>
      <c r="L381" s="144">
        <v>0</v>
      </c>
      <c r="M381" s="144">
        <v>0</v>
      </c>
      <c r="N381" s="144">
        <v>0</v>
      </c>
      <c r="O381" s="144">
        <v>0</v>
      </c>
      <c r="P381" s="144">
        <v>0</v>
      </c>
      <c r="Q381" s="144">
        <v>0</v>
      </c>
      <c r="R381" s="143">
        <f t="shared" si="77"/>
        <v>0</v>
      </c>
      <c r="S381" s="143">
        <f t="shared" si="78"/>
        <v>0</v>
      </c>
      <c r="T381" s="143">
        <f t="shared" si="79"/>
        <v>0</v>
      </c>
      <c r="U381" s="143">
        <f t="shared" si="80"/>
        <v>0</v>
      </c>
      <c r="V381" s="143">
        <f t="shared" si="81"/>
        <v>0</v>
      </c>
      <c r="W381" s="143">
        <f t="shared" si="82"/>
        <v>0</v>
      </c>
      <c r="X381" s="143">
        <f t="shared" si="83"/>
        <v>0</v>
      </c>
      <c r="Y381" s="143">
        <f t="shared" si="84"/>
        <v>0</v>
      </c>
      <c r="Z381" s="143">
        <f t="shared" si="85"/>
        <v>0</v>
      </c>
      <c r="AA381" s="143">
        <f t="shared" si="86"/>
        <v>0</v>
      </c>
      <c r="AB381" s="143">
        <f t="shared" si="87"/>
        <v>0</v>
      </c>
      <c r="AC381" s="143">
        <f t="shared" si="88"/>
        <v>0</v>
      </c>
      <c r="AD381" s="143">
        <f t="shared" si="89"/>
        <v>0</v>
      </c>
      <c r="AE381" s="142"/>
    </row>
    <row r="382" spans="1:31" x14ac:dyDescent="0.3">
      <c r="A382" s="147" t="s">
        <v>3294</v>
      </c>
      <c r="B382" s="147">
        <v>0.36588727599095949</v>
      </c>
      <c r="C382" s="146">
        <f t="shared" si="75"/>
        <v>7.1059776008725181E-4</v>
      </c>
      <c r="D382" s="145">
        <f t="shared" si="76"/>
        <v>710597.76008725178</v>
      </c>
      <c r="E382" s="144">
        <v>8.1</v>
      </c>
      <c r="F382" s="144">
        <v>0</v>
      </c>
      <c r="G382" s="144">
        <v>5.61</v>
      </c>
      <c r="H382" s="144">
        <v>0</v>
      </c>
      <c r="I382" s="144">
        <v>0</v>
      </c>
      <c r="J382" s="144">
        <v>0</v>
      </c>
      <c r="K382" s="144">
        <v>0</v>
      </c>
      <c r="L382" s="144">
        <v>0</v>
      </c>
      <c r="M382" s="144">
        <v>0</v>
      </c>
      <c r="N382" s="144">
        <v>0</v>
      </c>
      <c r="O382" s="144">
        <v>0</v>
      </c>
      <c r="P382" s="144">
        <v>0</v>
      </c>
      <c r="Q382" s="144">
        <v>13.71</v>
      </c>
      <c r="R382" s="143">
        <f t="shared" si="77"/>
        <v>57558.418567067391</v>
      </c>
      <c r="S382" s="143">
        <f t="shared" si="78"/>
        <v>0</v>
      </c>
      <c r="T382" s="143">
        <f t="shared" si="79"/>
        <v>39864.534340894825</v>
      </c>
      <c r="U382" s="143">
        <f t="shared" si="80"/>
        <v>0</v>
      </c>
      <c r="V382" s="143">
        <f t="shared" si="81"/>
        <v>0</v>
      </c>
      <c r="W382" s="143">
        <f t="shared" si="82"/>
        <v>0</v>
      </c>
      <c r="X382" s="143">
        <f t="shared" si="83"/>
        <v>0</v>
      </c>
      <c r="Y382" s="143">
        <f t="shared" si="84"/>
        <v>0</v>
      </c>
      <c r="Z382" s="143">
        <f t="shared" si="85"/>
        <v>0</v>
      </c>
      <c r="AA382" s="143">
        <f t="shared" si="86"/>
        <v>0</v>
      </c>
      <c r="AB382" s="143">
        <f t="shared" si="87"/>
        <v>0</v>
      </c>
      <c r="AC382" s="143">
        <f t="shared" si="88"/>
        <v>0</v>
      </c>
      <c r="AD382" s="143">
        <f t="shared" si="89"/>
        <v>97422.952907962215</v>
      </c>
      <c r="AE382" s="142"/>
    </row>
    <row r="383" spans="1:31" x14ac:dyDescent="0.3">
      <c r="A383" s="147" t="s">
        <v>3293</v>
      </c>
      <c r="B383" s="147">
        <v>0.42577126013696198</v>
      </c>
      <c r="C383" s="146">
        <f t="shared" si="75"/>
        <v>8.2689976836015304E-4</v>
      </c>
      <c r="D383" s="145">
        <f t="shared" si="76"/>
        <v>826899.76836015307</v>
      </c>
      <c r="E383" s="144">
        <v>0</v>
      </c>
      <c r="F383" s="144">
        <v>0</v>
      </c>
      <c r="G383" s="144">
        <v>3.32</v>
      </c>
      <c r="H383" s="144">
        <v>6.64</v>
      </c>
      <c r="I383" s="144">
        <v>0</v>
      </c>
      <c r="J383" s="144">
        <v>0</v>
      </c>
      <c r="K383" s="144">
        <v>0</v>
      </c>
      <c r="L383" s="144">
        <v>6.64</v>
      </c>
      <c r="M383" s="144">
        <v>3.32</v>
      </c>
      <c r="N383" s="144">
        <v>0</v>
      </c>
      <c r="O383" s="144">
        <v>0</v>
      </c>
      <c r="P383" s="144">
        <v>0</v>
      </c>
      <c r="Q383" s="144">
        <v>3.32</v>
      </c>
      <c r="R383" s="143">
        <f t="shared" si="77"/>
        <v>0</v>
      </c>
      <c r="S383" s="143">
        <f t="shared" si="78"/>
        <v>0</v>
      </c>
      <c r="T383" s="143">
        <f t="shared" si="79"/>
        <v>27453.072309557079</v>
      </c>
      <c r="U383" s="143">
        <f t="shared" si="80"/>
        <v>54906.144619114159</v>
      </c>
      <c r="V383" s="143">
        <f t="shared" si="81"/>
        <v>0</v>
      </c>
      <c r="W383" s="143">
        <f t="shared" si="82"/>
        <v>0</v>
      </c>
      <c r="X383" s="143">
        <f t="shared" si="83"/>
        <v>0</v>
      </c>
      <c r="Y383" s="143">
        <f t="shared" si="84"/>
        <v>54906.144619114159</v>
      </c>
      <c r="Z383" s="143">
        <f t="shared" si="85"/>
        <v>27453.072309557079</v>
      </c>
      <c r="AA383" s="143">
        <f t="shared" si="86"/>
        <v>0</v>
      </c>
      <c r="AB383" s="143">
        <f t="shared" si="87"/>
        <v>0</v>
      </c>
      <c r="AC383" s="143">
        <f t="shared" si="88"/>
        <v>0</v>
      </c>
      <c r="AD383" s="143">
        <f t="shared" si="89"/>
        <v>27453.072309557079</v>
      </c>
      <c r="AE383" s="142"/>
    </row>
    <row r="384" spans="1:31" x14ac:dyDescent="0.3">
      <c r="A384" s="147" t="s">
        <v>3292</v>
      </c>
      <c r="B384" s="147">
        <v>0.26968408911284469</v>
      </c>
      <c r="C384" s="146">
        <f t="shared" si="75"/>
        <v>5.2375942600281435E-4</v>
      </c>
      <c r="D384" s="145">
        <f t="shared" si="76"/>
        <v>523759.42600281438</v>
      </c>
      <c r="E384" s="144">
        <v>0</v>
      </c>
      <c r="F384" s="144">
        <v>0</v>
      </c>
      <c r="G384" s="144">
        <v>9.68</v>
      </c>
      <c r="H384" s="144">
        <v>0</v>
      </c>
      <c r="I384" s="144">
        <v>0</v>
      </c>
      <c r="J384" s="144">
        <v>0</v>
      </c>
      <c r="K384" s="144">
        <v>0</v>
      </c>
      <c r="L384" s="144">
        <v>0</v>
      </c>
      <c r="M384" s="144">
        <v>0</v>
      </c>
      <c r="N384" s="144">
        <v>0</v>
      </c>
      <c r="O384" s="144">
        <v>0</v>
      </c>
      <c r="P384" s="144">
        <v>0</v>
      </c>
      <c r="Q384" s="144">
        <v>9.68</v>
      </c>
      <c r="R384" s="143">
        <f t="shared" si="77"/>
        <v>0</v>
      </c>
      <c r="S384" s="143">
        <f t="shared" si="78"/>
        <v>0</v>
      </c>
      <c r="T384" s="143">
        <f t="shared" si="79"/>
        <v>50699.912437072431</v>
      </c>
      <c r="U384" s="143">
        <f t="shared" si="80"/>
        <v>0</v>
      </c>
      <c r="V384" s="143">
        <f t="shared" si="81"/>
        <v>0</v>
      </c>
      <c r="W384" s="143">
        <f t="shared" si="82"/>
        <v>0</v>
      </c>
      <c r="X384" s="143">
        <f t="shared" si="83"/>
        <v>0</v>
      </c>
      <c r="Y384" s="143">
        <f t="shared" si="84"/>
        <v>0</v>
      </c>
      <c r="Z384" s="143">
        <f t="shared" si="85"/>
        <v>0</v>
      </c>
      <c r="AA384" s="143">
        <f t="shared" si="86"/>
        <v>0</v>
      </c>
      <c r="AB384" s="143">
        <f t="shared" si="87"/>
        <v>0</v>
      </c>
      <c r="AC384" s="143">
        <f t="shared" si="88"/>
        <v>0</v>
      </c>
      <c r="AD384" s="143">
        <f t="shared" si="89"/>
        <v>50699.912437072431</v>
      </c>
      <c r="AE384" s="142"/>
    </row>
    <row r="385" spans="1:31" x14ac:dyDescent="0.3">
      <c r="A385" s="147" t="s">
        <v>3291</v>
      </c>
      <c r="B385" s="147">
        <v>0.56877228941564584</v>
      </c>
      <c r="C385" s="146">
        <f t="shared" si="75"/>
        <v>1.1046252257988945E-3</v>
      </c>
      <c r="D385" s="145">
        <f t="shared" si="76"/>
        <v>1104625.2257988944</v>
      </c>
      <c r="E385" s="144">
        <v>0</v>
      </c>
      <c r="F385" s="144">
        <v>0</v>
      </c>
      <c r="G385" s="144">
        <v>0</v>
      </c>
      <c r="H385" s="144">
        <v>0</v>
      </c>
      <c r="I385" s="144">
        <v>0</v>
      </c>
      <c r="J385" s="144">
        <v>0</v>
      </c>
      <c r="K385" s="144">
        <v>0</v>
      </c>
      <c r="L385" s="144">
        <v>0</v>
      </c>
      <c r="M385" s="144">
        <v>0</v>
      </c>
      <c r="N385" s="144">
        <v>0</v>
      </c>
      <c r="O385" s="144">
        <v>0</v>
      </c>
      <c r="P385" s="144">
        <v>0</v>
      </c>
      <c r="Q385" s="144">
        <v>0</v>
      </c>
      <c r="R385" s="143">
        <f t="shared" si="77"/>
        <v>0</v>
      </c>
      <c r="S385" s="143">
        <f t="shared" si="78"/>
        <v>0</v>
      </c>
      <c r="T385" s="143">
        <f t="shared" si="79"/>
        <v>0</v>
      </c>
      <c r="U385" s="143">
        <f t="shared" si="80"/>
        <v>0</v>
      </c>
      <c r="V385" s="143">
        <f t="shared" si="81"/>
        <v>0</v>
      </c>
      <c r="W385" s="143">
        <f t="shared" si="82"/>
        <v>0</v>
      </c>
      <c r="X385" s="143">
        <f t="shared" si="83"/>
        <v>0</v>
      </c>
      <c r="Y385" s="143">
        <f t="shared" si="84"/>
        <v>0</v>
      </c>
      <c r="Z385" s="143">
        <f t="shared" si="85"/>
        <v>0</v>
      </c>
      <c r="AA385" s="143">
        <f t="shared" si="86"/>
        <v>0</v>
      </c>
      <c r="AB385" s="143">
        <f t="shared" si="87"/>
        <v>0</v>
      </c>
      <c r="AC385" s="143">
        <f t="shared" si="88"/>
        <v>0</v>
      </c>
      <c r="AD385" s="143">
        <f t="shared" si="89"/>
        <v>0</v>
      </c>
      <c r="AE385" s="142"/>
    </row>
    <row r="386" spans="1:31" x14ac:dyDescent="0.3">
      <c r="A386" s="147" t="s">
        <v>3290</v>
      </c>
      <c r="B386" s="147">
        <v>0.91711907673193094</v>
      </c>
      <c r="C386" s="146">
        <f t="shared" si="75"/>
        <v>1.7811572154127083E-3</v>
      </c>
      <c r="D386" s="145">
        <f t="shared" si="76"/>
        <v>1781157.2154127082</v>
      </c>
      <c r="E386" s="144">
        <v>0</v>
      </c>
      <c r="F386" s="144">
        <v>0</v>
      </c>
      <c r="G386" s="144">
        <v>0</v>
      </c>
      <c r="H386" s="144">
        <v>0</v>
      </c>
      <c r="I386" s="144">
        <v>0</v>
      </c>
      <c r="J386" s="144">
        <v>0</v>
      </c>
      <c r="K386" s="144">
        <v>0</v>
      </c>
      <c r="L386" s="144">
        <v>0</v>
      </c>
      <c r="M386" s="144">
        <v>0</v>
      </c>
      <c r="N386" s="144">
        <v>0</v>
      </c>
      <c r="O386" s="144">
        <v>0</v>
      </c>
      <c r="P386" s="144">
        <v>0</v>
      </c>
      <c r="Q386" s="144">
        <v>0</v>
      </c>
      <c r="R386" s="143">
        <f t="shared" si="77"/>
        <v>0</v>
      </c>
      <c r="S386" s="143">
        <f t="shared" si="78"/>
        <v>0</v>
      </c>
      <c r="T386" s="143">
        <f t="shared" si="79"/>
        <v>0</v>
      </c>
      <c r="U386" s="143">
        <f t="shared" si="80"/>
        <v>0</v>
      </c>
      <c r="V386" s="143">
        <f t="shared" si="81"/>
        <v>0</v>
      </c>
      <c r="W386" s="143">
        <f t="shared" si="82"/>
        <v>0</v>
      </c>
      <c r="X386" s="143">
        <f t="shared" si="83"/>
        <v>0</v>
      </c>
      <c r="Y386" s="143">
        <f t="shared" si="84"/>
        <v>0</v>
      </c>
      <c r="Z386" s="143">
        <f t="shared" si="85"/>
        <v>0</v>
      </c>
      <c r="AA386" s="143">
        <f t="shared" si="86"/>
        <v>0</v>
      </c>
      <c r="AB386" s="143">
        <f t="shared" si="87"/>
        <v>0</v>
      </c>
      <c r="AC386" s="143">
        <f t="shared" si="88"/>
        <v>0</v>
      </c>
      <c r="AD386" s="143">
        <f t="shared" si="89"/>
        <v>0</v>
      </c>
      <c r="AE386" s="142"/>
    </row>
    <row r="387" spans="1:31" x14ac:dyDescent="0.3">
      <c r="A387" s="147" t="s">
        <v>3289</v>
      </c>
      <c r="B387" s="147">
        <v>0.40006181171334398</v>
      </c>
      <c r="C387" s="146">
        <f t="shared" ref="C387:C450" si="90">B387/SUM($B$3:$B$1002)</f>
        <v>7.7696888072974223E-4</v>
      </c>
      <c r="D387" s="145">
        <f t="shared" ref="D387:D450" si="91">1000000000*C387</f>
        <v>776968.88072974223</v>
      </c>
      <c r="E387" s="144">
        <v>0</v>
      </c>
      <c r="F387" s="144">
        <v>0</v>
      </c>
      <c r="G387" s="144">
        <v>1.49</v>
      </c>
      <c r="H387" s="144">
        <v>0</v>
      </c>
      <c r="I387" s="144">
        <v>0</v>
      </c>
      <c r="J387" s="144">
        <v>0</v>
      </c>
      <c r="K387" s="144">
        <v>0</v>
      </c>
      <c r="L387" s="144">
        <v>0</v>
      </c>
      <c r="M387" s="144">
        <v>0</v>
      </c>
      <c r="N387" s="144">
        <v>0</v>
      </c>
      <c r="O387" s="144">
        <v>0</v>
      </c>
      <c r="P387" s="144">
        <v>1.49</v>
      </c>
      <c r="Q387" s="144">
        <v>1.49</v>
      </c>
      <c r="R387" s="143">
        <f t="shared" ref="R387:R450" si="92">$D387*E387/100</f>
        <v>0</v>
      </c>
      <c r="S387" s="143">
        <f t="shared" ref="S387:S450" si="93">$D387*F387/100</f>
        <v>0</v>
      </c>
      <c r="T387" s="143">
        <f t="shared" ref="T387:T450" si="94">$D387*G387/100</f>
        <v>11576.83632287316</v>
      </c>
      <c r="U387" s="143">
        <f t="shared" ref="U387:U450" si="95">$D387*H387/100</f>
        <v>0</v>
      </c>
      <c r="V387" s="143">
        <f t="shared" ref="V387:V450" si="96">$D387*I387/100</f>
        <v>0</v>
      </c>
      <c r="W387" s="143">
        <f t="shared" ref="W387:W450" si="97">$D387*J387/100</f>
        <v>0</v>
      </c>
      <c r="X387" s="143">
        <f t="shared" ref="X387:X450" si="98">$D387*K387/100</f>
        <v>0</v>
      </c>
      <c r="Y387" s="143">
        <f t="shared" ref="Y387:Y450" si="99">$D387*L387/100</f>
        <v>0</v>
      </c>
      <c r="Z387" s="143">
        <f t="shared" ref="Z387:Z450" si="100">$D387*M387/100</f>
        <v>0</v>
      </c>
      <c r="AA387" s="143">
        <f t="shared" ref="AA387:AA450" si="101">$D387*N387/100</f>
        <v>0</v>
      </c>
      <c r="AB387" s="143">
        <f t="shared" ref="AB387:AB450" si="102">$D387*O387/100</f>
        <v>0</v>
      </c>
      <c r="AC387" s="143">
        <f t="shared" ref="AC387:AC450" si="103">$D387*P387/100</f>
        <v>11576.83632287316</v>
      </c>
      <c r="AD387" s="143">
        <f t="shared" ref="AD387:AD450" si="104">$D387*Q387/100</f>
        <v>11576.83632287316</v>
      </c>
      <c r="AE387" s="142"/>
    </row>
    <row r="388" spans="1:31" x14ac:dyDescent="0.3">
      <c r="A388" s="147" t="s">
        <v>3288</v>
      </c>
      <c r="B388" s="147">
        <v>0.74763208578165985</v>
      </c>
      <c r="C388" s="146">
        <f t="shared" si="90"/>
        <v>1.4519927868137572E-3</v>
      </c>
      <c r="D388" s="145">
        <f t="shared" si="91"/>
        <v>1451992.7868137571</v>
      </c>
      <c r="E388" s="144">
        <v>0</v>
      </c>
      <c r="F388" s="144">
        <v>0</v>
      </c>
      <c r="G388" s="144">
        <v>0</v>
      </c>
      <c r="H388" s="144">
        <v>0</v>
      </c>
      <c r="I388" s="144">
        <v>0</v>
      </c>
      <c r="J388" s="144">
        <v>0</v>
      </c>
      <c r="K388" s="144">
        <v>0</v>
      </c>
      <c r="L388" s="144">
        <v>0</v>
      </c>
      <c r="M388" s="144">
        <v>0</v>
      </c>
      <c r="N388" s="144">
        <v>0</v>
      </c>
      <c r="O388" s="144">
        <v>0</v>
      </c>
      <c r="P388" s="144">
        <v>0</v>
      </c>
      <c r="Q388" s="144">
        <v>0</v>
      </c>
      <c r="R388" s="143">
        <f t="shared" si="92"/>
        <v>0</v>
      </c>
      <c r="S388" s="143">
        <f t="shared" si="93"/>
        <v>0</v>
      </c>
      <c r="T388" s="143">
        <f t="shared" si="94"/>
        <v>0</v>
      </c>
      <c r="U388" s="143">
        <f t="shared" si="95"/>
        <v>0</v>
      </c>
      <c r="V388" s="143">
        <f t="shared" si="96"/>
        <v>0</v>
      </c>
      <c r="W388" s="143">
        <f t="shared" si="97"/>
        <v>0</v>
      </c>
      <c r="X388" s="143">
        <f t="shared" si="98"/>
        <v>0</v>
      </c>
      <c r="Y388" s="143">
        <f t="shared" si="99"/>
        <v>0</v>
      </c>
      <c r="Z388" s="143">
        <f t="shared" si="100"/>
        <v>0</v>
      </c>
      <c r="AA388" s="143">
        <f t="shared" si="101"/>
        <v>0</v>
      </c>
      <c r="AB388" s="143">
        <f t="shared" si="102"/>
        <v>0</v>
      </c>
      <c r="AC388" s="143">
        <f t="shared" si="103"/>
        <v>0</v>
      </c>
      <c r="AD388" s="143">
        <f t="shared" si="104"/>
        <v>0</v>
      </c>
      <c r="AE388" s="142"/>
    </row>
    <row r="389" spans="1:31" x14ac:dyDescent="0.3">
      <c r="A389" s="147" t="s">
        <v>3287</v>
      </c>
      <c r="B389" s="147">
        <v>0.48399591278027965</v>
      </c>
      <c r="C389" s="146">
        <f t="shared" si="90"/>
        <v>9.3997915227188571E-4</v>
      </c>
      <c r="D389" s="145">
        <f t="shared" si="91"/>
        <v>939979.15227188566</v>
      </c>
      <c r="E389" s="144">
        <v>0</v>
      </c>
      <c r="F389" s="144">
        <v>0</v>
      </c>
      <c r="G389" s="144">
        <v>0</v>
      </c>
      <c r="H389" s="144">
        <v>0</v>
      </c>
      <c r="I389" s="144">
        <v>0</v>
      </c>
      <c r="J389" s="144">
        <v>0</v>
      </c>
      <c r="K389" s="144">
        <v>0</v>
      </c>
      <c r="L389" s="144">
        <v>0</v>
      </c>
      <c r="M389" s="144">
        <v>0</v>
      </c>
      <c r="N389" s="144">
        <v>0</v>
      </c>
      <c r="O389" s="144">
        <v>0</v>
      </c>
      <c r="P389" s="144">
        <v>0</v>
      </c>
      <c r="Q389" s="144">
        <v>0</v>
      </c>
      <c r="R389" s="143">
        <f t="shared" si="92"/>
        <v>0</v>
      </c>
      <c r="S389" s="143">
        <f t="shared" si="93"/>
        <v>0</v>
      </c>
      <c r="T389" s="143">
        <f t="shared" si="94"/>
        <v>0</v>
      </c>
      <c r="U389" s="143">
        <f t="shared" si="95"/>
        <v>0</v>
      </c>
      <c r="V389" s="143">
        <f t="shared" si="96"/>
        <v>0</v>
      </c>
      <c r="W389" s="143">
        <f t="shared" si="97"/>
        <v>0</v>
      </c>
      <c r="X389" s="143">
        <f t="shared" si="98"/>
        <v>0</v>
      </c>
      <c r="Y389" s="143">
        <f t="shared" si="99"/>
        <v>0</v>
      </c>
      <c r="Z389" s="143">
        <f t="shared" si="100"/>
        <v>0</v>
      </c>
      <c r="AA389" s="143">
        <f t="shared" si="101"/>
        <v>0</v>
      </c>
      <c r="AB389" s="143">
        <f t="shared" si="102"/>
        <v>0</v>
      </c>
      <c r="AC389" s="143">
        <f t="shared" si="103"/>
        <v>0</v>
      </c>
      <c r="AD389" s="143">
        <f t="shared" si="104"/>
        <v>0</v>
      </c>
      <c r="AE389" s="142"/>
    </row>
    <row r="390" spans="1:31" x14ac:dyDescent="0.3">
      <c r="A390" s="147" t="s">
        <v>3286</v>
      </c>
      <c r="B390" s="147">
        <v>0.17995181463133514</v>
      </c>
      <c r="C390" s="146">
        <f t="shared" si="90"/>
        <v>3.4948839380744863E-4</v>
      </c>
      <c r="D390" s="145">
        <f t="shared" si="91"/>
        <v>349488.39380744862</v>
      </c>
      <c r="E390" s="144">
        <v>0</v>
      </c>
      <c r="F390" s="144">
        <v>0</v>
      </c>
      <c r="G390" s="144">
        <v>0</v>
      </c>
      <c r="H390" s="144">
        <v>0</v>
      </c>
      <c r="I390" s="144">
        <v>0</v>
      </c>
      <c r="J390" s="144">
        <v>0</v>
      </c>
      <c r="K390" s="144">
        <v>0</v>
      </c>
      <c r="L390" s="144">
        <v>0</v>
      </c>
      <c r="M390" s="144">
        <v>0</v>
      </c>
      <c r="N390" s="144">
        <v>0</v>
      </c>
      <c r="O390" s="144">
        <v>0</v>
      </c>
      <c r="P390" s="144">
        <v>0</v>
      </c>
      <c r="Q390" s="144">
        <v>0</v>
      </c>
      <c r="R390" s="143">
        <f t="shared" si="92"/>
        <v>0</v>
      </c>
      <c r="S390" s="143">
        <f t="shared" si="93"/>
        <v>0</v>
      </c>
      <c r="T390" s="143">
        <f t="shared" si="94"/>
        <v>0</v>
      </c>
      <c r="U390" s="143">
        <f t="shared" si="95"/>
        <v>0</v>
      </c>
      <c r="V390" s="143">
        <f t="shared" si="96"/>
        <v>0</v>
      </c>
      <c r="W390" s="143">
        <f t="shared" si="97"/>
        <v>0</v>
      </c>
      <c r="X390" s="143">
        <f t="shared" si="98"/>
        <v>0</v>
      </c>
      <c r="Y390" s="143">
        <f t="shared" si="99"/>
        <v>0</v>
      </c>
      <c r="Z390" s="143">
        <f t="shared" si="100"/>
        <v>0</v>
      </c>
      <c r="AA390" s="143">
        <f t="shared" si="101"/>
        <v>0</v>
      </c>
      <c r="AB390" s="143">
        <f t="shared" si="102"/>
        <v>0</v>
      </c>
      <c r="AC390" s="143">
        <f t="shared" si="103"/>
        <v>0</v>
      </c>
      <c r="AD390" s="143">
        <f t="shared" si="104"/>
        <v>0</v>
      </c>
      <c r="AE390" s="142"/>
    </row>
    <row r="391" spans="1:31" x14ac:dyDescent="0.3">
      <c r="A391" s="147" t="s">
        <v>3285</v>
      </c>
      <c r="B391" s="147">
        <v>0.16941723203999515</v>
      </c>
      <c r="C391" s="146">
        <f t="shared" si="90"/>
        <v>3.2902894827853299E-4</v>
      </c>
      <c r="D391" s="145">
        <f t="shared" si="91"/>
        <v>329028.948278533</v>
      </c>
      <c r="E391" s="144">
        <v>0</v>
      </c>
      <c r="F391" s="144">
        <v>0</v>
      </c>
      <c r="G391" s="144">
        <v>0.3</v>
      </c>
      <c r="H391" s="144">
        <v>0</v>
      </c>
      <c r="I391" s="144">
        <v>0</v>
      </c>
      <c r="J391" s="144">
        <v>0</v>
      </c>
      <c r="K391" s="144">
        <v>0</v>
      </c>
      <c r="L391" s="144">
        <v>0</v>
      </c>
      <c r="M391" s="144">
        <v>0</v>
      </c>
      <c r="N391" s="144">
        <v>0</v>
      </c>
      <c r="O391" s="144">
        <v>0</v>
      </c>
      <c r="P391" s="144">
        <v>0</v>
      </c>
      <c r="Q391" s="144">
        <v>0.3</v>
      </c>
      <c r="R391" s="143">
        <f t="shared" si="92"/>
        <v>0</v>
      </c>
      <c r="S391" s="143">
        <f t="shared" si="93"/>
        <v>0</v>
      </c>
      <c r="T391" s="143">
        <f t="shared" si="94"/>
        <v>987.08684483559909</v>
      </c>
      <c r="U391" s="143">
        <f t="shared" si="95"/>
        <v>0</v>
      </c>
      <c r="V391" s="143">
        <f t="shared" si="96"/>
        <v>0</v>
      </c>
      <c r="W391" s="143">
        <f t="shared" si="97"/>
        <v>0</v>
      </c>
      <c r="X391" s="143">
        <f t="shared" si="98"/>
        <v>0</v>
      </c>
      <c r="Y391" s="143">
        <f t="shared" si="99"/>
        <v>0</v>
      </c>
      <c r="Z391" s="143">
        <f t="shared" si="100"/>
        <v>0</v>
      </c>
      <c r="AA391" s="143">
        <f t="shared" si="101"/>
        <v>0</v>
      </c>
      <c r="AB391" s="143">
        <f t="shared" si="102"/>
        <v>0</v>
      </c>
      <c r="AC391" s="143">
        <f t="shared" si="103"/>
        <v>0</v>
      </c>
      <c r="AD391" s="143">
        <f t="shared" si="104"/>
        <v>987.08684483559909</v>
      </c>
      <c r="AE391" s="142"/>
    </row>
    <row r="392" spans="1:31" x14ac:dyDescent="0.3">
      <c r="A392" s="147" t="s">
        <v>3284</v>
      </c>
      <c r="B392" s="147">
        <v>0.72782196375497132</v>
      </c>
      <c r="C392" s="146">
        <f t="shared" si="90"/>
        <v>1.4135191112777765E-3</v>
      </c>
      <c r="D392" s="145">
        <f t="shared" si="91"/>
        <v>1413519.1112777765</v>
      </c>
      <c r="E392" s="144">
        <v>0</v>
      </c>
      <c r="F392" s="144">
        <v>0</v>
      </c>
      <c r="G392" s="144">
        <v>0</v>
      </c>
      <c r="H392" s="144">
        <v>1.22</v>
      </c>
      <c r="I392" s="144">
        <v>0</v>
      </c>
      <c r="J392" s="144">
        <v>0</v>
      </c>
      <c r="K392" s="144">
        <v>0</v>
      </c>
      <c r="L392" s="144">
        <v>1.22</v>
      </c>
      <c r="M392" s="144">
        <v>0</v>
      </c>
      <c r="N392" s="144">
        <v>0</v>
      </c>
      <c r="O392" s="144">
        <v>0</v>
      </c>
      <c r="P392" s="144">
        <v>0</v>
      </c>
      <c r="Q392" s="144">
        <v>0</v>
      </c>
      <c r="R392" s="143">
        <f t="shared" si="92"/>
        <v>0</v>
      </c>
      <c r="S392" s="143">
        <f t="shared" si="93"/>
        <v>0</v>
      </c>
      <c r="T392" s="143">
        <f t="shared" si="94"/>
        <v>0</v>
      </c>
      <c r="U392" s="143">
        <f t="shared" si="95"/>
        <v>17244.933157588875</v>
      </c>
      <c r="V392" s="143">
        <f t="shared" si="96"/>
        <v>0</v>
      </c>
      <c r="W392" s="143">
        <f t="shared" si="97"/>
        <v>0</v>
      </c>
      <c r="X392" s="143">
        <f t="shared" si="98"/>
        <v>0</v>
      </c>
      <c r="Y392" s="143">
        <f t="shared" si="99"/>
        <v>17244.933157588875</v>
      </c>
      <c r="Z392" s="143">
        <f t="shared" si="100"/>
        <v>0</v>
      </c>
      <c r="AA392" s="143">
        <f t="shared" si="101"/>
        <v>0</v>
      </c>
      <c r="AB392" s="143">
        <f t="shared" si="102"/>
        <v>0</v>
      </c>
      <c r="AC392" s="143">
        <f t="shared" si="103"/>
        <v>0</v>
      </c>
      <c r="AD392" s="143">
        <f t="shared" si="104"/>
        <v>0</v>
      </c>
      <c r="AE392" s="142"/>
    </row>
    <row r="393" spans="1:31" x14ac:dyDescent="0.3">
      <c r="A393" s="147" t="s">
        <v>3283</v>
      </c>
      <c r="B393" s="147">
        <v>0.21256203085142322</v>
      </c>
      <c r="C393" s="146">
        <f t="shared" si="90"/>
        <v>4.1282141499326356E-4</v>
      </c>
      <c r="D393" s="145">
        <f t="shared" si="91"/>
        <v>412821.41499326355</v>
      </c>
      <c r="E393" s="144">
        <v>0</v>
      </c>
      <c r="F393" s="144">
        <v>0</v>
      </c>
      <c r="G393" s="144">
        <v>4.99</v>
      </c>
      <c r="H393" s="144">
        <v>0</v>
      </c>
      <c r="I393" s="144">
        <v>0</v>
      </c>
      <c r="J393" s="144">
        <v>0</v>
      </c>
      <c r="K393" s="144">
        <v>0</v>
      </c>
      <c r="L393" s="144">
        <v>0</v>
      </c>
      <c r="M393" s="144">
        <v>0</v>
      </c>
      <c r="N393" s="144">
        <v>0</v>
      </c>
      <c r="O393" s="144">
        <v>0</v>
      </c>
      <c r="P393" s="144">
        <v>0</v>
      </c>
      <c r="Q393" s="144">
        <v>4.99</v>
      </c>
      <c r="R393" s="143">
        <f t="shared" si="92"/>
        <v>0</v>
      </c>
      <c r="S393" s="143">
        <f t="shared" si="93"/>
        <v>0</v>
      </c>
      <c r="T393" s="143">
        <f t="shared" si="94"/>
        <v>20599.78860816385</v>
      </c>
      <c r="U393" s="143">
        <f t="shared" si="95"/>
        <v>0</v>
      </c>
      <c r="V393" s="143">
        <f t="shared" si="96"/>
        <v>0</v>
      </c>
      <c r="W393" s="143">
        <f t="shared" si="97"/>
        <v>0</v>
      </c>
      <c r="X393" s="143">
        <f t="shared" si="98"/>
        <v>0</v>
      </c>
      <c r="Y393" s="143">
        <f t="shared" si="99"/>
        <v>0</v>
      </c>
      <c r="Z393" s="143">
        <f t="shared" si="100"/>
        <v>0</v>
      </c>
      <c r="AA393" s="143">
        <f t="shared" si="101"/>
        <v>0</v>
      </c>
      <c r="AB393" s="143">
        <f t="shared" si="102"/>
        <v>0</v>
      </c>
      <c r="AC393" s="143">
        <f t="shared" si="103"/>
        <v>0</v>
      </c>
      <c r="AD393" s="143">
        <f t="shared" si="104"/>
        <v>20599.78860816385</v>
      </c>
      <c r="AE393" s="142"/>
    </row>
    <row r="394" spans="1:31" x14ac:dyDescent="0.3">
      <c r="A394" s="147" t="s">
        <v>3282</v>
      </c>
      <c r="B394" s="147">
        <v>0.83804934632181205</v>
      </c>
      <c r="C394" s="146">
        <f t="shared" si="90"/>
        <v>1.6275941455629614E-3</v>
      </c>
      <c r="D394" s="145">
        <f t="shared" si="91"/>
        <v>1627594.1455629615</v>
      </c>
      <c r="E394" s="144">
        <v>0</v>
      </c>
      <c r="F394" s="144">
        <v>0</v>
      </c>
      <c r="G394" s="144">
        <v>0</v>
      </c>
      <c r="H394" s="144">
        <v>0</v>
      </c>
      <c r="I394" s="144">
        <v>18.41</v>
      </c>
      <c r="J394" s="144">
        <v>0</v>
      </c>
      <c r="K394" s="144">
        <v>0</v>
      </c>
      <c r="L394" s="144">
        <v>18.41</v>
      </c>
      <c r="M394" s="144">
        <v>0</v>
      </c>
      <c r="N394" s="144">
        <v>0</v>
      </c>
      <c r="O394" s="144">
        <v>0</v>
      </c>
      <c r="P394" s="144">
        <v>0</v>
      </c>
      <c r="Q394" s="144">
        <v>0</v>
      </c>
      <c r="R394" s="143">
        <f t="shared" si="92"/>
        <v>0</v>
      </c>
      <c r="S394" s="143">
        <f t="shared" si="93"/>
        <v>0</v>
      </c>
      <c r="T394" s="143">
        <f t="shared" si="94"/>
        <v>0</v>
      </c>
      <c r="U394" s="143">
        <f t="shared" si="95"/>
        <v>0</v>
      </c>
      <c r="V394" s="143">
        <f t="shared" si="96"/>
        <v>299640.0821981412</v>
      </c>
      <c r="W394" s="143">
        <f t="shared" si="97"/>
        <v>0</v>
      </c>
      <c r="X394" s="143">
        <f t="shared" si="98"/>
        <v>0</v>
      </c>
      <c r="Y394" s="143">
        <f t="shared" si="99"/>
        <v>299640.0821981412</v>
      </c>
      <c r="Z394" s="143">
        <f t="shared" si="100"/>
        <v>0</v>
      </c>
      <c r="AA394" s="143">
        <f t="shared" si="101"/>
        <v>0</v>
      </c>
      <c r="AB394" s="143">
        <f t="shared" si="102"/>
        <v>0</v>
      </c>
      <c r="AC394" s="143">
        <f t="shared" si="103"/>
        <v>0</v>
      </c>
      <c r="AD394" s="143">
        <f t="shared" si="104"/>
        <v>0</v>
      </c>
      <c r="AE394" s="142"/>
    </row>
    <row r="395" spans="1:31" x14ac:dyDescent="0.3">
      <c r="A395" s="147" t="s">
        <v>3281</v>
      </c>
      <c r="B395" s="147">
        <v>0.21245184889835733</v>
      </c>
      <c r="C395" s="146">
        <f t="shared" si="90"/>
        <v>4.1260742818861559E-4</v>
      </c>
      <c r="D395" s="145">
        <f t="shared" si="91"/>
        <v>412607.42818861559</v>
      </c>
      <c r="E395" s="144">
        <v>0</v>
      </c>
      <c r="F395" s="144">
        <v>0</v>
      </c>
      <c r="G395" s="144">
        <v>0</v>
      </c>
      <c r="H395" s="144">
        <v>0</v>
      </c>
      <c r="I395" s="144">
        <v>0</v>
      </c>
      <c r="J395" s="144">
        <v>0</v>
      </c>
      <c r="K395" s="144">
        <v>0</v>
      </c>
      <c r="L395" s="144">
        <v>0</v>
      </c>
      <c r="M395" s="144">
        <v>0</v>
      </c>
      <c r="N395" s="144">
        <v>0</v>
      </c>
      <c r="O395" s="144">
        <v>0</v>
      </c>
      <c r="P395" s="144">
        <v>0</v>
      </c>
      <c r="Q395" s="144">
        <v>0</v>
      </c>
      <c r="R395" s="143">
        <f t="shared" si="92"/>
        <v>0</v>
      </c>
      <c r="S395" s="143">
        <f t="shared" si="93"/>
        <v>0</v>
      </c>
      <c r="T395" s="143">
        <f t="shared" si="94"/>
        <v>0</v>
      </c>
      <c r="U395" s="143">
        <f t="shared" si="95"/>
        <v>0</v>
      </c>
      <c r="V395" s="143">
        <f t="shared" si="96"/>
        <v>0</v>
      </c>
      <c r="W395" s="143">
        <f t="shared" si="97"/>
        <v>0</v>
      </c>
      <c r="X395" s="143">
        <f t="shared" si="98"/>
        <v>0</v>
      </c>
      <c r="Y395" s="143">
        <f t="shared" si="99"/>
        <v>0</v>
      </c>
      <c r="Z395" s="143">
        <f t="shared" si="100"/>
        <v>0</v>
      </c>
      <c r="AA395" s="143">
        <f t="shared" si="101"/>
        <v>0</v>
      </c>
      <c r="AB395" s="143">
        <f t="shared" si="102"/>
        <v>0</v>
      </c>
      <c r="AC395" s="143">
        <f t="shared" si="103"/>
        <v>0</v>
      </c>
      <c r="AD395" s="143">
        <f t="shared" si="104"/>
        <v>0</v>
      </c>
      <c r="AE395" s="142"/>
    </row>
    <row r="396" spans="1:31" x14ac:dyDescent="0.3">
      <c r="A396" s="147" t="s">
        <v>3280</v>
      </c>
      <c r="B396" s="147">
        <v>3.6887097293586968E-2</v>
      </c>
      <c r="C396" s="146">
        <f t="shared" si="90"/>
        <v>7.1639246382514498E-5</v>
      </c>
      <c r="D396" s="145">
        <f t="shared" si="91"/>
        <v>71639.246382514495</v>
      </c>
      <c r="E396" s="144">
        <v>0</v>
      </c>
      <c r="F396" s="144">
        <v>0</v>
      </c>
      <c r="G396" s="144">
        <v>14.08</v>
      </c>
      <c r="H396" s="144">
        <v>0</v>
      </c>
      <c r="I396" s="144">
        <v>0</v>
      </c>
      <c r="J396" s="144">
        <v>0</v>
      </c>
      <c r="K396" s="144">
        <v>0</v>
      </c>
      <c r="L396" s="144">
        <v>0</v>
      </c>
      <c r="M396" s="144">
        <v>14.08</v>
      </c>
      <c r="N396" s="144">
        <v>0</v>
      </c>
      <c r="O396" s="144">
        <v>2.0313377539999999</v>
      </c>
      <c r="P396" s="144">
        <v>0</v>
      </c>
      <c r="Q396" s="144">
        <v>16.111337754000001</v>
      </c>
      <c r="R396" s="143">
        <f t="shared" si="92"/>
        <v>0</v>
      </c>
      <c r="S396" s="143">
        <f t="shared" si="93"/>
        <v>0</v>
      </c>
      <c r="T396" s="143">
        <f t="shared" si="94"/>
        <v>10086.805890658041</v>
      </c>
      <c r="U396" s="143">
        <f t="shared" si="95"/>
        <v>0</v>
      </c>
      <c r="V396" s="143">
        <f t="shared" si="96"/>
        <v>0</v>
      </c>
      <c r="W396" s="143">
        <f t="shared" si="97"/>
        <v>0</v>
      </c>
      <c r="X396" s="143">
        <f t="shared" si="98"/>
        <v>0</v>
      </c>
      <c r="Y396" s="143">
        <f t="shared" si="99"/>
        <v>0</v>
      </c>
      <c r="Z396" s="143">
        <f t="shared" si="100"/>
        <v>10086.805890658041</v>
      </c>
      <c r="AA396" s="143">
        <f t="shared" si="101"/>
        <v>0</v>
      </c>
      <c r="AB396" s="143">
        <f t="shared" si="102"/>
        <v>1455.2350584490962</v>
      </c>
      <c r="AC396" s="143">
        <f t="shared" si="103"/>
        <v>0</v>
      </c>
      <c r="AD396" s="143">
        <f t="shared" si="104"/>
        <v>11542.040949107139</v>
      </c>
      <c r="AE396" s="142"/>
    </row>
    <row r="397" spans="1:31" x14ac:dyDescent="0.3">
      <c r="A397" s="147" t="s">
        <v>3279</v>
      </c>
      <c r="B397" s="147">
        <v>0.57965592713880254</v>
      </c>
      <c r="C397" s="146">
        <f t="shared" si="90"/>
        <v>1.1257625790089235E-3</v>
      </c>
      <c r="D397" s="145">
        <f t="shared" si="91"/>
        <v>1125762.5790089234</v>
      </c>
      <c r="E397" s="144">
        <v>0</v>
      </c>
      <c r="F397" s="144">
        <v>0</v>
      </c>
      <c r="G397" s="144">
        <v>0</v>
      </c>
      <c r="H397" s="144">
        <v>0</v>
      </c>
      <c r="I397" s="144">
        <v>0</v>
      </c>
      <c r="J397" s="144">
        <v>0</v>
      </c>
      <c r="K397" s="144">
        <v>0</v>
      </c>
      <c r="L397" s="144">
        <v>0</v>
      </c>
      <c r="M397" s="144">
        <v>0</v>
      </c>
      <c r="N397" s="144">
        <v>0</v>
      </c>
      <c r="O397" s="144">
        <v>0</v>
      </c>
      <c r="P397" s="144">
        <v>0</v>
      </c>
      <c r="Q397" s="144">
        <v>0</v>
      </c>
      <c r="R397" s="143">
        <f t="shared" si="92"/>
        <v>0</v>
      </c>
      <c r="S397" s="143">
        <f t="shared" si="93"/>
        <v>0</v>
      </c>
      <c r="T397" s="143">
        <f t="shared" si="94"/>
        <v>0</v>
      </c>
      <c r="U397" s="143">
        <f t="shared" si="95"/>
        <v>0</v>
      </c>
      <c r="V397" s="143">
        <f t="shared" si="96"/>
        <v>0</v>
      </c>
      <c r="W397" s="143">
        <f t="shared" si="97"/>
        <v>0</v>
      </c>
      <c r="X397" s="143">
        <f t="shared" si="98"/>
        <v>0</v>
      </c>
      <c r="Y397" s="143">
        <f t="shared" si="99"/>
        <v>0</v>
      </c>
      <c r="Z397" s="143">
        <f t="shared" si="100"/>
        <v>0</v>
      </c>
      <c r="AA397" s="143">
        <f t="shared" si="101"/>
        <v>0</v>
      </c>
      <c r="AB397" s="143">
        <f t="shared" si="102"/>
        <v>0</v>
      </c>
      <c r="AC397" s="143">
        <f t="shared" si="103"/>
        <v>0</v>
      </c>
      <c r="AD397" s="143">
        <f t="shared" si="104"/>
        <v>0</v>
      </c>
      <c r="AE397" s="142"/>
    </row>
    <row r="398" spans="1:31" x14ac:dyDescent="0.3">
      <c r="A398" s="147" t="s">
        <v>3278</v>
      </c>
      <c r="B398" s="147">
        <v>0.32044898173537906</v>
      </c>
      <c r="C398" s="146">
        <f t="shared" si="90"/>
        <v>6.223510452137925E-4</v>
      </c>
      <c r="D398" s="145">
        <f t="shared" si="91"/>
        <v>622351.04521379247</v>
      </c>
      <c r="E398" s="144">
        <v>0</v>
      </c>
      <c r="F398" s="144">
        <v>0</v>
      </c>
      <c r="G398" s="144">
        <v>0</v>
      </c>
      <c r="H398" s="144">
        <v>0</v>
      </c>
      <c r="I398" s="144">
        <v>0</v>
      </c>
      <c r="J398" s="144">
        <v>0</v>
      </c>
      <c r="K398" s="144">
        <v>0</v>
      </c>
      <c r="L398" s="144">
        <v>0</v>
      </c>
      <c r="M398" s="144">
        <v>0</v>
      </c>
      <c r="N398" s="144">
        <v>0</v>
      </c>
      <c r="O398" s="144">
        <v>0</v>
      </c>
      <c r="P398" s="144">
        <v>0</v>
      </c>
      <c r="Q398" s="144">
        <v>0</v>
      </c>
      <c r="R398" s="143">
        <f t="shared" si="92"/>
        <v>0</v>
      </c>
      <c r="S398" s="143">
        <f t="shared" si="93"/>
        <v>0</v>
      </c>
      <c r="T398" s="143">
        <f t="shared" si="94"/>
        <v>0</v>
      </c>
      <c r="U398" s="143">
        <f t="shared" si="95"/>
        <v>0</v>
      </c>
      <c r="V398" s="143">
        <f t="shared" si="96"/>
        <v>0</v>
      </c>
      <c r="W398" s="143">
        <f t="shared" si="97"/>
        <v>0</v>
      </c>
      <c r="X398" s="143">
        <f t="shared" si="98"/>
        <v>0</v>
      </c>
      <c r="Y398" s="143">
        <f t="shared" si="99"/>
        <v>0</v>
      </c>
      <c r="Z398" s="143">
        <f t="shared" si="100"/>
        <v>0</v>
      </c>
      <c r="AA398" s="143">
        <f t="shared" si="101"/>
        <v>0</v>
      </c>
      <c r="AB398" s="143">
        <f t="shared" si="102"/>
        <v>0</v>
      </c>
      <c r="AC398" s="143">
        <f t="shared" si="103"/>
        <v>0</v>
      </c>
      <c r="AD398" s="143">
        <f t="shared" si="104"/>
        <v>0</v>
      </c>
      <c r="AE398" s="142"/>
    </row>
    <row r="399" spans="1:31" x14ac:dyDescent="0.3">
      <c r="A399" s="147" t="s">
        <v>3277</v>
      </c>
      <c r="B399" s="147">
        <v>0.97545599060618182</v>
      </c>
      <c r="C399" s="146">
        <f t="shared" si="90"/>
        <v>1.8944546243405604E-3</v>
      </c>
      <c r="D399" s="145">
        <f t="shared" si="91"/>
        <v>1894454.6243405605</v>
      </c>
      <c r="E399" s="144">
        <v>0</v>
      </c>
      <c r="F399" s="144">
        <v>0</v>
      </c>
      <c r="G399" s="144">
        <v>4.12</v>
      </c>
      <c r="H399" s="144">
        <v>0</v>
      </c>
      <c r="I399" s="144">
        <v>0</v>
      </c>
      <c r="J399" s="144">
        <v>0</v>
      </c>
      <c r="K399" s="144">
        <v>0</v>
      </c>
      <c r="L399" s="144">
        <v>0</v>
      </c>
      <c r="M399" s="144">
        <v>0</v>
      </c>
      <c r="N399" s="144">
        <v>0</v>
      </c>
      <c r="O399" s="144">
        <v>0</v>
      </c>
      <c r="P399" s="144">
        <v>0</v>
      </c>
      <c r="Q399" s="144">
        <v>4.12</v>
      </c>
      <c r="R399" s="143">
        <f t="shared" si="92"/>
        <v>0</v>
      </c>
      <c r="S399" s="143">
        <f t="shared" si="93"/>
        <v>0</v>
      </c>
      <c r="T399" s="143">
        <f t="shared" si="94"/>
        <v>78051.53052283109</v>
      </c>
      <c r="U399" s="143">
        <f t="shared" si="95"/>
        <v>0</v>
      </c>
      <c r="V399" s="143">
        <f t="shared" si="96"/>
        <v>0</v>
      </c>
      <c r="W399" s="143">
        <f t="shared" si="97"/>
        <v>0</v>
      </c>
      <c r="X399" s="143">
        <f t="shared" si="98"/>
        <v>0</v>
      </c>
      <c r="Y399" s="143">
        <f t="shared" si="99"/>
        <v>0</v>
      </c>
      <c r="Z399" s="143">
        <f t="shared" si="100"/>
        <v>0</v>
      </c>
      <c r="AA399" s="143">
        <f t="shared" si="101"/>
        <v>0</v>
      </c>
      <c r="AB399" s="143">
        <f t="shared" si="102"/>
        <v>0</v>
      </c>
      <c r="AC399" s="143">
        <f t="shared" si="103"/>
        <v>0</v>
      </c>
      <c r="AD399" s="143">
        <f t="shared" si="104"/>
        <v>78051.53052283109</v>
      </c>
      <c r="AE399" s="142"/>
    </row>
    <row r="400" spans="1:31" x14ac:dyDescent="0.3">
      <c r="A400" s="147" t="s">
        <v>3276</v>
      </c>
      <c r="B400" s="147">
        <v>9.373718550850263E-2</v>
      </c>
      <c r="C400" s="146">
        <f t="shared" si="90"/>
        <v>1.8204905835771939E-4</v>
      </c>
      <c r="D400" s="145">
        <f t="shared" si="91"/>
        <v>182049.05835771939</v>
      </c>
      <c r="E400" s="144">
        <v>0</v>
      </c>
      <c r="F400" s="144">
        <v>0</v>
      </c>
      <c r="G400" s="144">
        <v>0</v>
      </c>
      <c r="H400" s="144">
        <v>0</v>
      </c>
      <c r="I400" s="144">
        <v>0</v>
      </c>
      <c r="J400" s="144">
        <v>0</v>
      </c>
      <c r="K400" s="144">
        <v>0</v>
      </c>
      <c r="L400" s="144">
        <v>0</v>
      </c>
      <c r="M400" s="144">
        <v>0</v>
      </c>
      <c r="N400" s="144">
        <v>0</v>
      </c>
      <c r="O400" s="144">
        <v>0</v>
      </c>
      <c r="P400" s="144">
        <v>0</v>
      </c>
      <c r="Q400" s="144">
        <v>0</v>
      </c>
      <c r="R400" s="143">
        <f t="shared" si="92"/>
        <v>0</v>
      </c>
      <c r="S400" s="143">
        <f t="shared" si="93"/>
        <v>0</v>
      </c>
      <c r="T400" s="143">
        <f t="shared" si="94"/>
        <v>0</v>
      </c>
      <c r="U400" s="143">
        <f t="shared" si="95"/>
        <v>0</v>
      </c>
      <c r="V400" s="143">
        <f t="shared" si="96"/>
        <v>0</v>
      </c>
      <c r="W400" s="143">
        <f t="shared" si="97"/>
        <v>0</v>
      </c>
      <c r="X400" s="143">
        <f t="shared" si="98"/>
        <v>0</v>
      </c>
      <c r="Y400" s="143">
        <f t="shared" si="99"/>
        <v>0</v>
      </c>
      <c r="Z400" s="143">
        <f t="shared" si="100"/>
        <v>0</v>
      </c>
      <c r="AA400" s="143">
        <f t="shared" si="101"/>
        <v>0</v>
      </c>
      <c r="AB400" s="143">
        <f t="shared" si="102"/>
        <v>0</v>
      </c>
      <c r="AC400" s="143">
        <f t="shared" si="103"/>
        <v>0</v>
      </c>
      <c r="AD400" s="143">
        <f t="shared" si="104"/>
        <v>0</v>
      </c>
      <c r="AE400" s="142"/>
    </row>
    <row r="401" spans="1:31" x14ac:dyDescent="0.3">
      <c r="A401" s="147" t="s">
        <v>3275</v>
      </c>
      <c r="B401" s="147">
        <v>0.19656052773659149</v>
      </c>
      <c r="C401" s="146">
        <f t="shared" si="90"/>
        <v>3.8174454236730878E-4</v>
      </c>
      <c r="D401" s="145">
        <f t="shared" si="91"/>
        <v>381744.54236730875</v>
      </c>
      <c r="E401" s="144">
        <v>2.39</v>
      </c>
      <c r="F401" s="144">
        <v>2.39</v>
      </c>
      <c r="G401" s="144">
        <v>0</v>
      </c>
      <c r="H401" s="144">
        <v>0</v>
      </c>
      <c r="I401" s="144">
        <v>0</v>
      </c>
      <c r="J401" s="144">
        <v>0</v>
      </c>
      <c r="K401" s="144">
        <v>0</v>
      </c>
      <c r="L401" s="144">
        <v>0</v>
      </c>
      <c r="M401" s="144">
        <v>0</v>
      </c>
      <c r="N401" s="144">
        <v>0</v>
      </c>
      <c r="O401" s="144">
        <v>5.96</v>
      </c>
      <c r="P401" s="144">
        <v>0</v>
      </c>
      <c r="Q401" s="144">
        <v>8.35</v>
      </c>
      <c r="R401" s="143">
        <f t="shared" si="92"/>
        <v>9123.6945625786793</v>
      </c>
      <c r="S401" s="143">
        <f t="shared" si="93"/>
        <v>9123.6945625786793</v>
      </c>
      <c r="T401" s="143">
        <f t="shared" si="94"/>
        <v>0</v>
      </c>
      <c r="U401" s="143">
        <f t="shared" si="95"/>
        <v>0</v>
      </c>
      <c r="V401" s="143">
        <f t="shared" si="96"/>
        <v>0</v>
      </c>
      <c r="W401" s="143">
        <f t="shared" si="97"/>
        <v>0</v>
      </c>
      <c r="X401" s="143">
        <f t="shared" si="98"/>
        <v>0</v>
      </c>
      <c r="Y401" s="143">
        <f t="shared" si="99"/>
        <v>0</v>
      </c>
      <c r="Z401" s="143">
        <f t="shared" si="100"/>
        <v>0</v>
      </c>
      <c r="AA401" s="143">
        <f t="shared" si="101"/>
        <v>0</v>
      </c>
      <c r="AB401" s="143">
        <f t="shared" si="102"/>
        <v>22751.974725091601</v>
      </c>
      <c r="AC401" s="143">
        <f t="shared" si="103"/>
        <v>0</v>
      </c>
      <c r="AD401" s="143">
        <f t="shared" si="104"/>
        <v>31875.669287670276</v>
      </c>
      <c r="AE401" s="142"/>
    </row>
    <row r="402" spans="1:31" x14ac:dyDescent="0.3">
      <c r="A402" s="147" t="s">
        <v>3274</v>
      </c>
      <c r="B402" s="147">
        <v>0.32205442510039695</v>
      </c>
      <c r="C402" s="146">
        <f t="shared" si="90"/>
        <v>6.254690122325659E-4</v>
      </c>
      <c r="D402" s="145">
        <f t="shared" si="91"/>
        <v>625469.0122325659</v>
      </c>
      <c r="E402" s="144">
        <v>1.54</v>
      </c>
      <c r="F402" s="144">
        <v>1.54</v>
      </c>
      <c r="G402" s="144">
        <v>0</v>
      </c>
      <c r="H402" s="144">
        <v>0</v>
      </c>
      <c r="I402" s="144">
        <v>0</v>
      </c>
      <c r="J402" s="144">
        <v>0</v>
      </c>
      <c r="K402" s="144">
        <v>0</v>
      </c>
      <c r="L402" s="144">
        <v>0</v>
      </c>
      <c r="M402" s="144">
        <v>0</v>
      </c>
      <c r="N402" s="144">
        <v>0</v>
      </c>
      <c r="O402" s="144">
        <v>0</v>
      </c>
      <c r="P402" s="144">
        <v>0</v>
      </c>
      <c r="Q402" s="144">
        <v>1.54</v>
      </c>
      <c r="R402" s="143">
        <f t="shared" si="92"/>
        <v>9632.222788381514</v>
      </c>
      <c r="S402" s="143">
        <f t="shared" si="93"/>
        <v>9632.222788381514</v>
      </c>
      <c r="T402" s="143">
        <f t="shared" si="94"/>
        <v>0</v>
      </c>
      <c r="U402" s="143">
        <f t="shared" si="95"/>
        <v>0</v>
      </c>
      <c r="V402" s="143">
        <f t="shared" si="96"/>
        <v>0</v>
      </c>
      <c r="W402" s="143">
        <f t="shared" si="97"/>
        <v>0</v>
      </c>
      <c r="X402" s="143">
        <f t="shared" si="98"/>
        <v>0</v>
      </c>
      <c r="Y402" s="143">
        <f t="shared" si="99"/>
        <v>0</v>
      </c>
      <c r="Z402" s="143">
        <f t="shared" si="100"/>
        <v>0</v>
      </c>
      <c r="AA402" s="143">
        <f t="shared" si="101"/>
        <v>0</v>
      </c>
      <c r="AB402" s="143">
        <f t="shared" si="102"/>
        <v>0</v>
      </c>
      <c r="AC402" s="143">
        <f t="shared" si="103"/>
        <v>0</v>
      </c>
      <c r="AD402" s="143">
        <f t="shared" si="104"/>
        <v>9632.222788381514</v>
      </c>
      <c r="AE402" s="142"/>
    </row>
    <row r="403" spans="1:31" x14ac:dyDescent="0.3">
      <c r="A403" s="147" t="s">
        <v>3273</v>
      </c>
      <c r="B403" s="147">
        <v>0.41595352155154197</v>
      </c>
      <c r="C403" s="146">
        <f t="shared" si="90"/>
        <v>8.0783252140813268E-4</v>
      </c>
      <c r="D403" s="145">
        <f t="shared" si="91"/>
        <v>807832.52140813263</v>
      </c>
      <c r="E403" s="144">
        <v>0</v>
      </c>
      <c r="F403" s="144">
        <v>0</v>
      </c>
      <c r="G403" s="144">
        <v>7.52</v>
      </c>
      <c r="H403" s="144">
        <v>0</v>
      </c>
      <c r="I403" s="144">
        <v>0</v>
      </c>
      <c r="J403" s="144">
        <v>0</v>
      </c>
      <c r="K403" s="144">
        <v>0</v>
      </c>
      <c r="L403" s="144">
        <v>0</v>
      </c>
      <c r="M403" s="144">
        <v>0</v>
      </c>
      <c r="N403" s="144">
        <v>0</v>
      </c>
      <c r="O403" s="144">
        <v>0</v>
      </c>
      <c r="P403" s="144">
        <v>7.52</v>
      </c>
      <c r="Q403" s="144">
        <v>7.52</v>
      </c>
      <c r="R403" s="143">
        <f t="shared" si="92"/>
        <v>0</v>
      </c>
      <c r="S403" s="143">
        <f t="shared" si="93"/>
        <v>0</v>
      </c>
      <c r="T403" s="143">
        <f t="shared" si="94"/>
        <v>60749.005609891574</v>
      </c>
      <c r="U403" s="143">
        <f t="shared" si="95"/>
        <v>0</v>
      </c>
      <c r="V403" s="143">
        <f t="shared" si="96"/>
        <v>0</v>
      </c>
      <c r="W403" s="143">
        <f t="shared" si="97"/>
        <v>0</v>
      </c>
      <c r="X403" s="143">
        <f t="shared" si="98"/>
        <v>0</v>
      </c>
      <c r="Y403" s="143">
        <f t="shared" si="99"/>
        <v>0</v>
      </c>
      <c r="Z403" s="143">
        <f t="shared" si="100"/>
        <v>0</v>
      </c>
      <c r="AA403" s="143">
        <f t="shared" si="101"/>
        <v>0</v>
      </c>
      <c r="AB403" s="143">
        <f t="shared" si="102"/>
        <v>0</v>
      </c>
      <c r="AC403" s="143">
        <f t="shared" si="103"/>
        <v>60749.005609891574</v>
      </c>
      <c r="AD403" s="143">
        <f t="shared" si="104"/>
        <v>60749.005609891574</v>
      </c>
      <c r="AE403" s="142"/>
    </row>
    <row r="404" spans="1:31" x14ac:dyDescent="0.3">
      <c r="A404" s="147" t="s">
        <v>3272</v>
      </c>
      <c r="B404" s="147">
        <v>0.80684785109522172</v>
      </c>
      <c r="C404" s="146">
        <f t="shared" si="90"/>
        <v>1.5669970325331659E-3</v>
      </c>
      <c r="D404" s="145">
        <f t="shared" si="91"/>
        <v>1566997.032533166</v>
      </c>
      <c r="E404" s="144">
        <v>0</v>
      </c>
      <c r="F404" s="144">
        <v>0</v>
      </c>
      <c r="G404" s="144">
        <v>0</v>
      </c>
      <c r="H404" s="144">
        <v>0</v>
      </c>
      <c r="I404" s="144">
        <v>0</v>
      </c>
      <c r="J404" s="144">
        <v>0</v>
      </c>
      <c r="K404" s="144">
        <v>0</v>
      </c>
      <c r="L404" s="144">
        <v>0</v>
      </c>
      <c r="M404" s="144">
        <v>0</v>
      </c>
      <c r="N404" s="144">
        <v>0</v>
      </c>
      <c r="O404" s="144">
        <v>0</v>
      </c>
      <c r="P404" s="144">
        <v>0</v>
      </c>
      <c r="Q404" s="144">
        <v>0</v>
      </c>
      <c r="R404" s="143">
        <f t="shared" si="92"/>
        <v>0</v>
      </c>
      <c r="S404" s="143">
        <f t="shared" si="93"/>
        <v>0</v>
      </c>
      <c r="T404" s="143">
        <f t="shared" si="94"/>
        <v>0</v>
      </c>
      <c r="U404" s="143">
        <f t="shared" si="95"/>
        <v>0</v>
      </c>
      <c r="V404" s="143">
        <f t="shared" si="96"/>
        <v>0</v>
      </c>
      <c r="W404" s="143">
        <f t="shared" si="97"/>
        <v>0</v>
      </c>
      <c r="X404" s="143">
        <f t="shared" si="98"/>
        <v>0</v>
      </c>
      <c r="Y404" s="143">
        <f t="shared" si="99"/>
        <v>0</v>
      </c>
      <c r="Z404" s="143">
        <f t="shared" si="100"/>
        <v>0</v>
      </c>
      <c r="AA404" s="143">
        <f t="shared" si="101"/>
        <v>0</v>
      </c>
      <c r="AB404" s="143">
        <f t="shared" si="102"/>
        <v>0</v>
      </c>
      <c r="AC404" s="143">
        <f t="shared" si="103"/>
        <v>0</v>
      </c>
      <c r="AD404" s="143">
        <f t="shared" si="104"/>
        <v>0</v>
      </c>
      <c r="AE404" s="142"/>
    </row>
    <row r="405" spans="1:31" x14ac:dyDescent="0.3">
      <c r="A405" s="147" t="s">
        <v>3271</v>
      </c>
      <c r="B405" s="147">
        <v>0.19542836501376559</v>
      </c>
      <c r="C405" s="146">
        <f t="shared" si="90"/>
        <v>3.7954574413712861E-4</v>
      </c>
      <c r="D405" s="145">
        <f t="shared" si="91"/>
        <v>379545.74413712858</v>
      </c>
      <c r="E405" s="144">
        <v>0</v>
      </c>
      <c r="F405" s="144">
        <v>0</v>
      </c>
      <c r="G405" s="144">
        <v>0</v>
      </c>
      <c r="H405" s="144">
        <v>0.35</v>
      </c>
      <c r="I405" s="144">
        <v>0.85</v>
      </c>
      <c r="J405" s="144">
        <v>0</v>
      </c>
      <c r="K405" s="144">
        <v>0</v>
      </c>
      <c r="L405" s="144">
        <v>1.2</v>
      </c>
      <c r="M405" s="144">
        <v>0</v>
      </c>
      <c r="N405" s="144">
        <v>0</v>
      </c>
      <c r="O405" s="144">
        <v>0</v>
      </c>
      <c r="P405" s="144">
        <v>0</v>
      </c>
      <c r="Q405" s="144">
        <v>0</v>
      </c>
      <c r="R405" s="143">
        <f t="shared" si="92"/>
        <v>0</v>
      </c>
      <c r="S405" s="143">
        <f t="shared" si="93"/>
        <v>0</v>
      </c>
      <c r="T405" s="143">
        <f t="shared" si="94"/>
        <v>0</v>
      </c>
      <c r="U405" s="143">
        <f t="shared" si="95"/>
        <v>1328.4101044799502</v>
      </c>
      <c r="V405" s="143">
        <f t="shared" si="96"/>
        <v>3226.1388251655926</v>
      </c>
      <c r="W405" s="143">
        <f t="shared" si="97"/>
        <v>0</v>
      </c>
      <c r="X405" s="143">
        <f t="shared" si="98"/>
        <v>0</v>
      </c>
      <c r="Y405" s="143">
        <f t="shared" si="99"/>
        <v>4554.5489296455435</v>
      </c>
      <c r="Z405" s="143">
        <f t="shared" si="100"/>
        <v>0</v>
      </c>
      <c r="AA405" s="143">
        <f t="shared" si="101"/>
        <v>0</v>
      </c>
      <c r="AB405" s="143">
        <f t="shared" si="102"/>
        <v>0</v>
      </c>
      <c r="AC405" s="143">
        <f t="shared" si="103"/>
        <v>0</v>
      </c>
      <c r="AD405" s="143">
        <f t="shared" si="104"/>
        <v>0</v>
      </c>
      <c r="AE405" s="142"/>
    </row>
    <row r="406" spans="1:31" x14ac:dyDescent="0.3">
      <c r="A406" s="147" t="s">
        <v>3270</v>
      </c>
      <c r="B406" s="147">
        <v>0.14748009416177232</v>
      </c>
      <c r="C406" s="146">
        <f t="shared" si="90"/>
        <v>2.8642434827769691E-4</v>
      </c>
      <c r="D406" s="145">
        <f t="shared" si="91"/>
        <v>286424.34827769693</v>
      </c>
      <c r="E406" s="144">
        <v>0</v>
      </c>
      <c r="F406" s="144">
        <v>0</v>
      </c>
      <c r="G406" s="144">
        <v>0</v>
      </c>
      <c r="H406" s="144">
        <v>0</v>
      </c>
      <c r="I406" s="144">
        <v>0</v>
      </c>
      <c r="J406" s="144">
        <v>0</v>
      </c>
      <c r="K406" s="144">
        <v>0</v>
      </c>
      <c r="L406" s="144">
        <v>0</v>
      </c>
      <c r="M406" s="144">
        <v>0</v>
      </c>
      <c r="N406" s="144">
        <v>0</v>
      </c>
      <c r="O406" s="144">
        <v>0</v>
      </c>
      <c r="P406" s="144">
        <v>0</v>
      </c>
      <c r="Q406" s="144">
        <v>0</v>
      </c>
      <c r="R406" s="143">
        <f t="shared" si="92"/>
        <v>0</v>
      </c>
      <c r="S406" s="143">
        <f t="shared" si="93"/>
        <v>0</v>
      </c>
      <c r="T406" s="143">
        <f t="shared" si="94"/>
        <v>0</v>
      </c>
      <c r="U406" s="143">
        <f t="shared" si="95"/>
        <v>0</v>
      </c>
      <c r="V406" s="143">
        <f t="shared" si="96"/>
        <v>0</v>
      </c>
      <c r="W406" s="143">
        <f t="shared" si="97"/>
        <v>0</v>
      </c>
      <c r="X406" s="143">
        <f t="shared" si="98"/>
        <v>0</v>
      </c>
      <c r="Y406" s="143">
        <f t="shared" si="99"/>
        <v>0</v>
      </c>
      <c r="Z406" s="143">
        <f t="shared" si="100"/>
        <v>0</v>
      </c>
      <c r="AA406" s="143">
        <f t="shared" si="101"/>
        <v>0</v>
      </c>
      <c r="AB406" s="143">
        <f t="shared" si="102"/>
        <v>0</v>
      </c>
      <c r="AC406" s="143">
        <f t="shared" si="103"/>
        <v>0</v>
      </c>
      <c r="AD406" s="143">
        <f t="shared" si="104"/>
        <v>0</v>
      </c>
      <c r="AE406" s="142"/>
    </row>
    <row r="407" spans="1:31" x14ac:dyDescent="0.3">
      <c r="A407" s="147" t="s">
        <v>3269</v>
      </c>
      <c r="B407" s="147">
        <v>0.92252272209499353</v>
      </c>
      <c r="C407" s="146">
        <f t="shared" si="90"/>
        <v>1.7916517544231138E-3</v>
      </c>
      <c r="D407" s="145">
        <f t="shared" si="91"/>
        <v>1791651.7544231138</v>
      </c>
      <c r="E407" s="144">
        <v>0</v>
      </c>
      <c r="F407" s="144">
        <v>0</v>
      </c>
      <c r="G407" s="144">
        <v>0</v>
      </c>
      <c r="H407" s="144">
        <v>0</v>
      </c>
      <c r="I407" s="144">
        <v>0</v>
      </c>
      <c r="J407" s="144">
        <v>0</v>
      </c>
      <c r="K407" s="144">
        <v>0</v>
      </c>
      <c r="L407" s="144">
        <v>0</v>
      </c>
      <c r="M407" s="144">
        <v>0</v>
      </c>
      <c r="N407" s="144">
        <v>0</v>
      </c>
      <c r="O407" s="144">
        <v>0</v>
      </c>
      <c r="P407" s="144">
        <v>0</v>
      </c>
      <c r="Q407" s="144">
        <v>0</v>
      </c>
      <c r="R407" s="143">
        <f t="shared" si="92"/>
        <v>0</v>
      </c>
      <c r="S407" s="143">
        <f t="shared" si="93"/>
        <v>0</v>
      </c>
      <c r="T407" s="143">
        <f t="shared" si="94"/>
        <v>0</v>
      </c>
      <c r="U407" s="143">
        <f t="shared" si="95"/>
        <v>0</v>
      </c>
      <c r="V407" s="143">
        <f t="shared" si="96"/>
        <v>0</v>
      </c>
      <c r="W407" s="143">
        <f t="shared" si="97"/>
        <v>0</v>
      </c>
      <c r="X407" s="143">
        <f t="shared" si="98"/>
        <v>0</v>
      </c>
      <c r="Y407" s="143">
        <f t="shared" si="99"/>
        <v>0</v>
      </c>
      <c r="Z407" s="143">
        <f t="shared" si="100"/>
        <v>0</v>
      </c>
      <c r="AA407" s="143">
        <f t="shared" si="101"/>
        <v>0</v>
      </c>
      <c r="AB407" s="143">
        <f t="shared" si="102"/>
        <v>0</v>
      </c>
      <c r="AC407" s="143">
        <f t="shared" si="103"/>
        <v>0</v>
      </c>
      <c r="AD407" s="143">
        <f t="shared" si="104"/>
        <v>0</v>
      </c>
      <c r="AE407" s="142"/>
    </row>
    <row r="408" spans="1:31" x14ac:dyDescent="0.3">
      <c r="A408" s="147" t="s">
        <v>3268</v>
      </c>
      <c r="B408" s="147">
        <v>0.42090906094431957</v>
      </c>
      <c r="C408" s="146">
        <f t="shared" si="90"/>
        <v>8.1745678391629076E-4</v>
      </c>
      <c r="D408" s="145">
        <f t="shared" si="91"/>
        <v>817456.78391629073</v>
      </c>
      <c r="E408" s="144">
        <v>0</v>
      </c>
      <c r="F408" s="144">
        <v>0</v>
      </c>
      <c r="G408" s="144">
        <v>0</v>
      </c>
      <c r="H408" s="144">
        <v>0</v>
      </c>
      <c r="I408" s="144">
        <v>0</v>
      </c>
      <c r="J408" s="144">
        <v>0</v>
      </c>
      <c r="K408" s="144">
        <v>0</v>
      </c>
      <c r="L408" s="144">
        <v>0</v>
      </c>
      <c r="M408" s="144">
        <v>0</v>
      </c>
      <c r="N408" s="144">
        <v>0</v>
      </c>
      <c r="O408" s="144">
        <v>0</v>
      </c>
      <c r="P408" s="144">
        <v>0</v>
      </c>
      <c r="Q408" s="144">
        <v>0</v>
      </c>
      <c r="R408" s="143">
        <f t="shared" si="92"/>
        <v>0</v>
      </c>
      <c r="S408" s="143">
        <f t="shared" si="93"/>
        <v>0</v>
      </c>
      <c r="T408" s="143">
        <f t="shared" si="94"/>
        <v>0</v>
      </c>
      <c r="U408" s="143">
        <f t="shared" si="95"/>
        <v>0</v>
      </c>
      <c r="V408" s="143">
        <f t="shared" si="96"/>
        <v>0</v>
      </c>
      <c r="W408" s="143">
        <f t="shared" si="97"/>
        <v>0</v>
      </c>
      <c r="X408" s="143">
        <f t="shared" si="98"/>
        <v>0</v>
      </c>
      <c r="Y408" s="143">
        <f t="shared" si="99"/>
        <v>0</v>
      </c>
      <c r="Z408" s="143">
        <f t="shared" si="100"/>
        <v>0</v>
      </c>
      <c r="AA408" s="143">
        <f t="shared" si="101"/>
        <v>0</v>
      </c>
      <c r="AB408" s="143">
        <f t="shared" si="102"/>
        <v>0</v>
      </c>
      <c r="AC408" s="143">
        <f t="shared" si="103"/>
        <v>0</v>
      </c>
      <c r="AD408" s="143">
        <f t="shared" si="104"/>
        <v>0</v>
      </c>
      <c r="AE408" s="142"/>
    </row>
    <row r="409" spans="1:31" x14ac:dyDescent="0.3">
      <c r="A409" s="147" t="s">
        <v>3267</v>
      </c>
      <c r="B409" s="147">
        <v>0.56178369013245033</v>
      </c>
      <c r="C409" s="146">
        <f t="shared" si="90"/>
        <v>1.0910525127731789E-3</v>
      </c>
      <c r="D409" s="145">
        <f t="shared" si="91"/>
        <v>1091052.5127731788</v>
      </c>
      <c r="E409" s="144">
        <v>0</v>
      </c>
      <c r="F409" s="144">
        <v>0</v>
      </c>
      <c r="G409" s="144">
        <v>0</v>
      </c>
      <c r="H409" s="144">
        <v>0</v>
      </c>
      <c r="I409" s="144">
        <v>0</v>
      </c>
      <c r="J409" s="144">
        <v>0</v>
      </c>
      <c r="K409" s="144">
        <v>0</v>
      </c>
      <c r="L409" s="144">
        <v>0</v>
      </c>
      <c r="M409" s="144">
        <v>0</v>
      </c>
      <c r="N409" s="144">
        <v>0</v>
      </c>
      <c r="O409" s="144">
        <v>0</v>
      </c>
      <c r="P409" s="144">
        <v>0</v>
      </c>
      <c r="Q409" s="144">
        <v>0</v>
      </c>
      <c r="R409" s="143">
        <f t="shared" si="92"/>
        <v>0</v>
      </c>
      <c r="S409" s="143">
        <f t="shared" si="93"/>
        <v>0</v>
      </c>
      <c r="T409" s="143">
        <f t="shared" si="94"/>
        <v>0</v>
      </c>
      <c r="U409" s="143">
        <f t="shared" si="95"/>
        <v>0</v>
      </c>
      <c r="V409" s="143">
        <f t="shared" si="96"/>
        <v>0</v>
      </c>
      <c r="W409" s="143">
        <f t="shared" si="97"/>
        <v>0</v>
      </c>
      <c r="X409" s="143">
        <f t="shared" si="98"/>
        <v>0</v>
      </c>
      <c r="Y409" s="143">
        <f t="shared" si="99"/>
        <v>0</v>
      </c>
      <c r="Z409" s="143">
        <f t="shared" si="100"/>
        <v>0</v>
      </c>
      <c r="AA409" s="143">
        <f t="shared" si="101"/>
        <v>0</v>
      </c>
      <c r="AB409" s="143">
        <f t="shared" si="102"/>
        <v>0</v>
      </c>
      <c r="AC409" s="143">
        <f t="shared" si="103"/>
        <v>0</v>
      </c>
      <c r="AD409" s="143">
        <f t="shared" si="104"/>
        <v>0</v>
      </c>
      <c r="AE409" s="142"/>
    </row>
    <row r="410" spans="1:31" x14ac:dyDescent="0.3">
      <c r="A410" s="147" t="s">
        <v>3266</v>
      </c>
      <c r="B410" s="147">
        <v>0.49635081549267501</v>
      </c>
      <c r="C410" s="146">
        <f t="shared" si="90"/>
        <v>9.6397388171347743E-4</v>
      </c>
      <c r="D410" s="145">
        <f t="shared" si="91"/>
        <v>963973.88171347743</v>
      </c>
      <c r="E410" s="144">
        <v>2.94</v>
      </c>
      <c r="F410" s="144">
        <v>0</v>
      </c>
      <c r="G410" s="144">
        <v>0</v>
      </c>
      <c r="H410" s="144">
        <v>0.54</v>
      </c>
      <c r="I410" s="144">
        <v>0</v>
      </c>
      <c r="J410" s="144">
        <v>0</v>
      </c>
      <c r="K410" s="144">
        <v>0</v>
      </c>
      <c r="L410" s="144">
        <v>0.54</v>
      </c>
      <c r="M410" s="144">
        <v>0</v>
      </c>
      <c r="N410" s="144">
        <v>0</v>
      </c>
      <c r="O410" s="144">
        <v>0</v>
      </c>
      <c r="P410" s="144">
        <v>0</v>
      </c>
      <c r="Q410" s="144">
        <v>2.94</v>
      </c>
      <c r="R410" s="143">
        <f t="shared" si="92"/>
        <v>28340.832122376236</v>
      </c>
      <c r="S410" s="143">
        <f t="shared" si="93"/>
        <v>0</v>
      </c>
      <c r="T410" s="143">
        <f t="shared" si="94"/>
        <v>0</v>
      </c>
      <c r="U410" s="143">
        <f t="shared" si="95"/>
        <v>5205.4589612527789</v>
      </c>
      <c r="V410" s="143">
        <f t="shared" si="96"/>
        <v>0</v>
      </c>
      <c r="W410" s="143">
        <f t="shared" si="97"/>
        <v>0</v>
      </c>
      <c r="X410" s="143">
        <f t="shared" si="98"/>
        <v>0</v>
      </c>
      <c r="Y410" s="143">
        <f t="shared" si="99"/>
        <v>5205.4589612527789</v>
      </c>
      <c r="Z410" s="143">
        <f t="shared" si="100"/>
        <v>0</v>
      </c>
      <c r="AA410" s="143">
        <f t="shared" si="101"/>
        <v>0</v>
      </c>
      <c r="AB410" s="143">
        <f t="shared" si="102"/>
        <v>0</v>
      </c>
      <c r="AC410" s="143">
        <f t="shared" si="103"/>
        <v>0</v>
      </c>
      <c r="AD410" s="143">
        <f t="shared" si="104"/>
        <v>28340.832122376236</v>
      </c>
      <c r="AE410" s="142"/>
    </row>
    <row r="411" spans="1:31" x14ac:dyDescent="0.3">
      <c r="A411" s="147" t="s">
        <v>3265</v>
      </c>
      <c r="B411" s="147">
        <v>0.77649719496875402</v>
      </c>
      <c r="C411" s="146">
        <f t="shared" si="90"/>
        <v>1.5080523529122784E-3</v>
      </c>
      <c r="D411" s="145">
        <f t="shared" si="91"/>
        <v>1508052.3529122784</v>
      </c>
      <c r="E411" s="144">
        <v>0</v>
      </c>
      <c r="F411" s="144">
        <v>0</v>
      </c>
      <c r="G411" s="144">
        <v>0</v>
      </c>
      <c r="H411" s="144">
        <v>0</v>
      </c>
      <c r="I411" s="144">
        <v>0</v>
      </c>
      <c r="J411" s="144">
        <v>0</v>
      </c>
      <c r="K411" s="144">
        <v>0</v>
      </c>
      <c r="L411" s="144">
        <v>0</v>
      </c>
      <c r="M411" s="144">
        <v>0</v>
      </c>
      <c r="N411" s="144">
        <v>0</v>
      </c>
      <c r="O411" s="144">
        <v>0</v>
      </c>
      <c r="P411" s="144">
        <v>0</v>
      </c>
      <c r="Q411" s="144">
        <v>0</v>
      </c>
      <c r="R411" s="143">
        <f t="shared" si="92"/>
        <v>0</v>
      </c>
      <c r="S411" s="143">
        <f t="shared" si="93"/>
        <v>0</v>
      </c>
      <c r="T411" s="143">
        <f t="shared" si="94"/>
        <v>0</v>
      </c>
      <c r="U411" s="143">
        <f t="shared" si="95"/>
        <v>0</v>
      </c>
      <c r="V411" s="143">
        <f t="shared" si="96"/>
        <v>0</v>
      </c>
      <c r="W411" s="143">
        <f t="shared" si="97"/>
        <v>0</v>
      </c>
      <c r="X411" s="143">
        <f t="shared" si="98"/>
        <v>0</v>
      </c>
      <c r="Y411" s="143">
        <f t="shared" si="99"/>
        <v>0</v>
      </c>
      <c r="Z411" s="143">
        <f t="shared" si="100"/>
        <v>0</v>
      </c>
      <c r="AA411" s="143">
        <f t="shared" si="101"/>
        <v>0</v>
      </c>
      <c r="AB411" s="143">
        <f t="shared" si="102"/>
        <v>0</v>
      </c>
      <c r="AC411" s="143">
        <f t="shared" si="103"/>
        <v>0</v>
      </c>
      <c r="AD411" s="143">
        <f t="shared" si="104"/>
        <v>0</v>
      </c>
      <c r="AE411" s="142"/>
    </row>
    <row r="412" spans="1:31" x14ac:dyDescent="0.3">
      <c r="A412" s="147" t="s">
        <v>3264</v>
      </c>
      <c r="B412" s="147">
        <v>0.62189006412632164</v>
      </c>
      <c r="C412" s="146">
        <f t="shared" si="90"/>
        <v>1.2077864292815708E-3</v>
      </c>
      <c r="D412" s="145">
        <f t="shared" si="91"/>
        <v>1207786.4292815707</v>
      </c>
      <c r="E412" s="144">
        <v>0</v>
      </c>
      <c r="F412" s="144">
        <v>0</v>
      </c>
      <c r="G412" s="144">
        <v>10.4</v>
      </c>
      <c r="H412" s="144">
        <v>0</v>
      </c>
      <c r="I412" s="144">
        <v>0</v>
      </c>
      <c r="J412" s="144">
        <v>0</v>
      </c>
      <c r="K412" s="144">
        <v>0</v>
      </c>
      <c r="L412" s="144">
        <v>0</v>
      </c>
      <c r="M412" s="144">
        <v>0</v>
      </c>
      <c r="N412" s="144">
        <v>0</v>
      </c>
      <c r="O412" s="144">
        <v>0</v>
      </c>
      <c r="P412" s="144">
        <v>0</v>
      </c>
      <c r="Q412" s="144">
        <v>10.4</v>
      </c>
      <c r="R412" s="143">
        <f t="shared" si="92"/>
        <v>0</v>
      </c>
      <c r="S412" s="143">
        <f t="shared" si="93"/>
        <v>0</v>
      </c>
      <c r="T412" s="143">
        <f t="shared" si="94"/>
        <v>125609.78864528336</v>
      </c>
      <c r="U412" s="143">
        <f t="shared" si="95"/>
        <v>0</v>
      </c>
      <c r="V412" s="143">
        <f t="shared" si="96"/>
        <v>0</v>
      </c>
      <c r="W412" s="143">
        <f t="shared" si="97"/>
        <v>0</v>
      </c>
      <c r="X412" s="143">
        <f t="shared" si="98"/>
        <v>0</v>
      </c>
      <c r="Y412" s="143">
        <f t="shared" si="99"/>
        <v>0</v>
      </c>
      <c r="Z412" s="143">
        <f t="shared" si="100"/>
        <v>0</v>
      </c>
      <c r="AA412" s="143">
        <f t="shared" si="101"/>
        <v>0</v>
      </c>
      <c r="AB412" s="143">
        <f t="shared" si="102"/>
        <v>0</v>
      </c>
      <c r="AC412" s="143">
        <f t="shared" si="103"/>
        <v>0</v>
      </c>
      <c r="AD412" s="143">
        <f t="shared" si="104"/>
        <v>125609.78864528336</v>
      </c>
      <c r="AE412" s="142"/>
    </row>
    <row r="413" spans="1:31" x14ac:dyDescent="0.3">
      <c r="A413" s="147" t="s">
        <v>3263</v>
      </c>
      <c r="B413" s="147">
        <v>6.7839940339763372E-3</v>
      </c>
      <c r="C413" s="146">
        <f t="shared" si="90"/>
        <v>1.3175344652072505E-5</v>
      </c>
      <c r="D413" s="145">
        <f t="shared" si="91"/>
        <v>13175.344652072505</v>
      </c>
      <c r="E413" s="144">
        <v>0</v>
      </c>
      <c r="F413" s="144">
        <v>0</v>
      </c>
      <c r="G413" s="144">
        <v>0</v>
      </c>
      <c r="H413" s="144">
        <v>0</v>
      </c>
      <c r="I413" s="144">
        <v>0</v>
      </c>
      <c r="J413" s="144">
        <v>0</v>
      </c>
      <c r="K413" s="144">
        <v>0</v>
      </c>
      <c r="L413" s="144">
        <v>1.17</v>
      </c>
      <c r="M413" s="144">
        <v>0</v>
      </c>
      <c r="N413" s="144">
        <v>0</v>
      </c>
      <c r="O413" s="144">
        <v>0</v>
      </c>
      <c r="P413" s="144">
        <v>0</v>
      </c>
      <c r="Q413" s="144">
        <v>0</v>
      </c>
      <c r="R413" s="143">
        <f t="shared" si="92"/>
        <v>0</v>
      </c>
      <c r="S413" s="143">
        <f t="shared" si="93"/>
        <v>0</v>
      </c>
      <c r="T413" s="143">
        <f t="shared" si="94"/>
        <v>0</v>
      </c>
      <c r="U413" s="143">
        <f t="shared" si="95"/>
        <v>0</v>
      </c>
      <c r="V413" s="143">
        <f t="shared" si="96"/>
        <v>0</v>
      </c>
      <c r="W413" s="143">
        <f t="shared" si="97"/>
        <v>0</v>
      </c>
      <c r="X413" s="143">
        <f t="shared" si="98"/>
        <v>0</v>
      </c>
      <c r="Y413" s="143">
        <f t="shared" si="99"/>
        <v>154.15153242924828</v>
      </c>
      <c r="Z413" s="143">
        <f t="shared" si="100"/>
        <v>0</v>
      </c>
      <c r="AA413" s="143">
        <f t="shared" si="101"/>
        <v>0</v>
      </c>
      <c r="AB413" s="143">
        <f t="shared" si="102"/>
        <v>0</v>
      </c>
      <c r="AC413" s="143">
        <f t="shared" si="103"/>
        <v>0</v>
      </c>
      <c r="AD413" s="143">
        <f t="shared" si="104"/>
        <v>0</v>
      </c>
      <c r="AE413" s="142"/>
    </row>
    <row r="414" spans="1:31" x14ac:dyDescent="0.3">
      <c r="A414" s="147" t="s">
        <v>3262</v>
      </c>
      <c r="B414" s="147">
        <v>0.79276594677038004</v>
      </c>
      <c r="C414" s="146">
        <f t="shared" si="90"/>
        <v>1.5396482551156021E-3</v>
      </c>
      <c r="D414" s="145">
        <f t="shared" si="91"/>
        <v>1539648.2551156022</v>
      </c>
      <c r="E414" s="144">
        <v>0</v>
      </c>
      <c r="F414" s="144">
        <v>0</v>
      </c>
      <c r="G414" s="144">
        <v>0</v>
      </c>
      <c r="H414" s="144">
        <v>0</v>
      </c>
      <c r="I414" s="144">
        <v>0</v>
      </c>
      <c r="J414" s="144">
        <v>0</v>
      </c>
      <c r="K414" s="144">
        <v>0</v>
      </c>
      <c r="L414" s="144">
        <v>0</v>
      </c>
      <c r="M414" s="144">
        <v>0</v>
      </c>
      <c r="N414" s="144">
        <v>0</v>
      </c>
      <c r="O414" s="144">
        <v>0</v>
      </c>
      <c r="P414" s="144">
        <v>0</v>
      </c>
      <c r="Q414" s="144">
        <v>0</v>
      </c>
      <c r="R414" s="143">
        <f t="shared" si="92"/>
        <v>0</v>
      </c>
      <c r="S414" s="143">
        <f t="shared" si="93"/>
        <v>0</v>
      </c>
      <c r="T414" s="143">
        <f t="shared" si="94"/>
        <v>0</v>
      </c>
      <c r="U414" s="143">
        <f t="shared" si="95"/>
        <v>0</v>
      </c>
      <c r="V414" s="143">
        <f t="shared" si="96"/>
        <v>0</v>
      </c>
      <c r="W414" s="143">
        <f t="shared" si="97"/>
        <v>0</v>
      </c>
      <c r="X414" s="143">
        <f t="shared" si="98"/>
        <v>0</v>
      </c>
      <c r="Y414" s="143">
        <f t="shared" si="99"/>
        <v>0</v>
      </c>
      <c r="Z414" s="143">
        <f t="shared" si="100"/>
        <v>0</v>
      </c>
      <c r="AA414" s="143">
        <f t="shared" si="101"/>
        <v>0</v>
      </c>
      <c r="AB414" s="143">
        <f t="shared" si="102"/>
        <v>0</v>
      </c>
      <c r="AC414" s="143">
        <f t="shared" si="103"/>
        <v>0</v>
      </c>
      <c r="AD414" s="143">
        <f t="shared" si="104"/>
        <v>0</v>
      </c>
      <c r="AE414" s="142"/>
    </row>
    <row r="415" spans="1:31" x14ac:dyDescent="0.3">
      <c r="A415" s="147" t="s">
        <v>3261</v>
      </c>
      <c r="B415" s="147">
        <v>0.32885261317404968</v>
      </c>
      <c r="C415" s="146">
        <f t="shared" si="90"/>
        <v>6.3867192344259902E-4</v>
      </c>
      <c r="D415" s="145">
        <f t="shared" si="91"/>
        <v>638671.92344259901</v>
      </c>
      <c r="E415" s="144">
        <v>2.5</v>
      </c>
      <c r="F415" s="144">
        <v>0</v>
      </c>
      <c r="G415" s="144">
        <v>0</v>
      </c>
      <c r="H415" s="144">
        <v>0</v>
      </c>
      <c r="I415" s="144">
        <v>0</v>
      </c>
      <c r="J415" s="144">
        <v>0</v>
      </c>
      <c r="K415" s="144">
        <v>0</v>
      </c>
      <c r="L415" s="144">
        <v>0</v>
      </c>
      <c r="M415" s="144">
        <v>0</v>
      </c>
      <c r="N415" s="144">
        <v>0</v>
      </c>
      <c r="O415" s="144">
        <v>0</v>
      </c>
      <c r="P415" s="144">
        <v>0</v>
      </c>
      <c r="Q415" s="144">
        <v>2.5</v>
      </c>
      <c r="R415" s="143">
        <f t="shared" si="92"/>
        <v>15966.798086064975</v>
      </c>
      <c r="S415" s="143">
        <f t="shared" si="93"/>
        <v>0</v>
      </c>
      <c r="T415" s="143">
        <f t="shared" si="94"/>
        <v>0</v>
      </c>
      <c r="U415" s="143">
        <f t="shared" si="95"/>
        <v>0</v>
      </c>
      <c r="V415" s="143">
        <f t="shared" si="96"/>
        <v>0</v>
      </c>
      <c r="W415" s="143">
        <f t="shared" si="97"/>
        <v>0</v>
      </c>
      <c r="X415" s="143">
        <f t="shared" si="98"/>
        <v>0</v>
      </c>
      <c r="Y415" s="143">
        <f t="shared" si="99"/>
        <v>0</v>
      </c>
      <c r="Z415" s="143">
        <f t="shared" si="100"/>
        <v>0</v>
      </c>
      <c r="AA415" s="143">
        <f t="shared" si="101"/>
        <v>0</v>
      </c>
      <c r="AB415" s="143">
        <f t="shared" si="102"/>
        <v>0</v>
      </c>
      <c r="AC415" s="143">
        <f t="shared" si="103"/>
        <v>0</v>
      </c>
      <c r="AD415" s="143">
        <f t="shared" si="104"/>
        <v>15966.798086064975</v>
      </c>
      <c r="AE415" s="142"/>
    </row>
    <row r="416" spans="1:31" x14ac:dyDescent="0.3">
      <c r="A416" s="147" t="s">
        <v>3260</v>
      </c>
      <c r="B416" s="147">
        <v>0.61401339523005272</v>
      </c>
      <c r="C416" s="146">
        <f t="shared" si="90"/>
        <v>1.1924889766454316E-3</v>
      </c>
      <c r="D416" s="145">
        <f t="shared" si="91"/>
        <v>1192488.9766454317</v>
      </c>
      <c r="E416" s="144">
        <v>0</v>
      </c>
      <c r="F416" s="144">
        <v>0</v>
      </c>
      <c r="G416" s="144">
        <v>0</v>
      </c>
      <c r="H416" s="144">
        <v>0</v>
      </c>
      <c r="I416" s="144">
        <v>0</v>
      </c>
      <c r="J416" s="144">
        <v>0</v>
      </c>
      <c r="K416" s="144">
        <v>0</v>
      </c>
      <c r="L416" s="144">
        <v>0</v>
      </c>
      <c r="M416" s="144">
        <v>0</v>
      </c>
      <c r="N416" s="144">
        <v>0</v>
      </c>
      <c r="O416" s="144">
        <v>0</v>
      </c>
      <c r="P416" s="144">
        <v>0</v>
      </c>
      <c r="Q416" s="144">
        <v>0</v>
      </c>
      <c r="R416" s="143">
        <f t="shared" si="92"/>
        <v>0</v>
      </c>
      <c r="S416" s="143">
        <f t="shared" si="93"/>
        <v>0</v>
      </c>
      <c r="T416" s="143">
        <f t="shared" si="94"/>
        <v>0</v>
      </c>
      <c r="U416" s="143">
        <f t="shared" si="95"/>
        <v>0</v>
      </c>
      <c r="V416" s="143">
        <f t="shared" si="96"/>
        <v>0</v>
      </c>
      <c r="W416" s="143">
        <f t="shared" si="97"/>
        <v>0</v>
      </c>
      <c r="X416" s="143">
        <f t="shared" si="98"/>
        <v>0</v>
      </c>
      <c r="Y416" s="143">
        <f t="shared" si="99"/>
        <v>0</v>
      </c>
      <c r="Z416" s="143">
        <f t="shared" si="100"/>
        <v>0</v>
      </c>
      <c r="AA416" s="143">
        <f t="shared" si="101"/>
        <v>0</v>
      </c>
      <c r="AB416" s="143">
        <f t="shared" si="102"/>
        <v>0</v>
      </c>
      <c r="AC416" s="143">
        <f t="shared" si="103"/>
        <v>0</v>
      </c>
      <c r="AD416" s="143">
        <f t="shared" si="104"/>
        <v>0</v>
      </c>
      <c r="AE416" s="142"/>
    </row>
    <row r="417" spans="1:31" x14ac:dyDescent="0.3">
      <c r="A417" s="147" t="s">
        <v>3259</v>
      </c>
      <c r="B417" s="147">
        <v>0.39174190122098385</v>
      </c>
      <c r="C417" s="146">
        <f t="shared" si="90"/>
        <v>7.6081059879991742E-4</v>
      </c>
      <c r="D417" s="145">
        <f t="shared" si="91"/>
        <v>760810.59879991738</v>
      </c>
      <c r="E417" s="144">
        <v>0</v>
      </c>
      <c r="F417" s="144">
        <v>0</v>
      </c>
      <c r="G417" s="144">
        <v>0</v>
      </c>
      <c r="H417" s="144">
        <v>0</v>
      </c>
      <c r="I417" s="144">
        <v>0</v>
      </c>
      <c r="J417" s="144">
        <v>0</v>
      </c>
      <c r="K417" s="144">
        <v>0</v>
      </c>
      <c r="L417" s="144">
        <v>0</v>
      </c>
      <c r="M417" s="144">
        <v>0</v>
      </c>
      <c r="N417" s="144">
        <v>0</v>
      </c>
      <c r="O417" s="144">
        <v>0</v>
      </c>
      <c r="P417" s="144">
        <v>0</v>
      </c>
      <c r="Q417" s="144">
        <v>0</v>
      </c>
      <c r="R417" s="143">
        <f t="shared" si="92"/>
        <v>0</v>
      </c>
      <c r="S417" s="143">
        <f t="shared" si="93"/>
        <v>0</v>
      </c>
      <c r="T417" s="143">
        <f t="shared" si="94"/>
        <v>0</v>
      </c>
      <c r="U417" s="143">
        <f t="shared" si="95"/>
        <v>0</v>
      </c>
      <c r="V417" s="143">
        <f t="shared" si="96"/>
        <v>0</v>
      </c>
      <c r="W417" s="143">
        <f t="shared" si="97"/>
        <v>0</v>
      </c>
      <c r="X417" s="143">
        <f t="shared" si="98"/>
        <v>0</v>
      </c>
      <c r="Y417" s="143">
        <f t="shared" si="99"/>
        <v>0</v>
      </c>
      <c r="Z417" s="143">
        <f t="shared" si="100"/>
        <v>0</v>
      </c>
      <c r="AA417" s="143">
        <f t="shared" si="101"/>
        <v>0</v>
      </c>
      <c r="AB417" s="143">
        <f t="shared" si="102"/>
        <v>0</v>
      </c>
      <c r="AC417" s="143">
        <f t="shared" si="103"/>
        <v>0</v>
      </c>
      <c r="AD417" s="143">
        <f t="shared" si="104"/>
        <v>0</v>
      </c>
      <c r="AE417" s="142"/>
    </row>
    <row r="418" spans="1:31" x14ac:dyDescent="0.3">
      <c r="A418" s="147" t="s">
        <v>3258</v>
      </c>
      <c r="B418" s="147">
        <v>0.63094248676432541</v>
      </c>
      <c r="C418" s="146">
        <f t="shared" si="90"/>
        <v>1.2253673392285116E-3</v>
      </c>
      <c r="D418" s="145">
        <f t="shared" si="91"/>
        <v>1225367.3392285116</v>
      </c>
      <c r="E418" s="144">
        <v>0</v>
      </c>
      <c r="F418" s="144">
        <v>0</v>
      </c>
      <c r="G418" s="144">
        <v>0</v>
      </c>
      <c r="H418" s="144">
        <v>0</v>
      </c>
      <c r="I418" s="144">
        <v>0</v>
      </c>
      <c r="J418" s="144">
        <v>0</v>
      </c>
      <c r="K418" s="144">
        <v>0</v>
      </c>
      <c r="L418" s="144">
        <v>0</v>
      </c>
      <c r="M418" s="144">
        <v>0</v>
      </c>
      <c r="N418" s="144">
        <v>0</v>
      </c>
      <c r="O418" s="144">
        <v>0</v>
      </c>
      <c r="P418" s="144">
        <v>0</v>
      </c>
      <c r="Q418" s="144">
        <v>0</v>
      </c>
      <c r="R418" s="143">
        <f t="shared" si="92"/>
        <v>0</v>
      </c>
      <c r="S418" s="143">
        <f t="shared" si="93"/>
        <v>0</v>
      </c>
      <c r="T418" s="143">
        <f t="shared" si="94"/>
        <v>0</v>
      </c>
      <c r="U418" s="143">
        <f t="shared" si="95"/>
        <v>0</v>
      </c>
      <c r="V418" s="143">
        <f t="shared" si="96"/>
        <v>0</v>
      </c>
      <c r="W418" s="143">
        <f t="shared" si="97"/>
        <v>0</v>
      </c>
      <c r="X418" s="143">
        <f t="shared" si="98"/>
        <v>0</v>
      </c>
      <c r="Y418" s="143">
        <f t="shared" si="99"/>
        <v>0</v>
      </c>
      <c r="Z418" s="143">
        <f t="shared" si="100"/>
        <v>0</v>
      </c>
      <c r="AA418" s="143">
        <f t="shared" si="101"/>
        <v>0</v>
      </c>
      <c r="AB418" s="143">
        <f t="shared" si="102"/>
        <v>0</v>
      </c>
      <c r="AC418" s="143">
        <f t="shared" si="103"/>
        <v>0</v>
      </c>
      <c r="AD418" s="143">
        <f t="shared" si="104"/>
        <v>0</v>
      </c>
      <c r="AE418" s="142"/>
    </row>
    <row r="419" spans="1:31" x14ac:dyDescent="0.3">
      <c r="A419" s="147" t="s">
        <v>3257</v>
      </c>
      <c r="B419" s="147">
        <v>0.63536215046058664</v>
      </c>
      <c r="C419" s="146">
        <f t="shared" si="90"/>
        <v>1.2339508657105305E-3</v>
      </c>
      <c r="D419" s="145">
        <f t="shared" si="91"/>
        <v>1233950.8657105304</v>
      </c>
      <c r="E419" s="144">
        <v>0</v>
      </c>
      <c r="F419" s="144">
        <v>0</v>
      </c>
      <c r="G419" s="144">
        <v>0</v>
      </c>
      <c r="H419" s="144">
        <v>0</v>
      </c>
      <c r="I419" s="144">
        <v>0</v>
      </c>
      <c r="J419" s="144">
        <v>0</v>
      </c>
      <c r="K419" s="144">
        <v>0</v>
      </c>
      <c r="L419" s="144">
        <v>0</v>
      </c>
      <c r="M419" s="144">
        <v>0</v>
      </c>
      <c r="N419" s="144">
        <v>0</v>
      </c>
      <c r="O419" s="144">
        <v>0</v>
      </c>
      <c r="P419" s="144">
        <v>0</v>
      </c>
      <c r="Q419" s="144">
        <v>0</v>
      </c>
      <c r="R419" s="143">
        <f t="shared" si="92"/>
        <v>0</v>
      </c>
      <c r="S419" s="143">
        <f t="shared" si="93"/>
        <v>0</v>
      </c>
      <c r="T419" s="143">
        <f t="shared" si="94"/>
        <v>0</v>
      </c>
      <c r="U419" s="143">
        <f t="shared" si="95"/>
        <v>0</v>
      </c>
      <c r="V419" s="143">
        <f t="shared" si="96"/>
        <v>0</v>
      </c>
      <c r="W419" s="143">
        <f t="shared" si="97"/>
        <v>0</v>
      </c>
      <c r="X419" s="143">
        <f t="shared" si="98"/>
        <v>0</v>
      </c>
      <c r="Y419" s="143">
        <f t="shared" si="99"/>
        <v>0</v>
      </c>
      <c r="Z419" s="143">
        <f t="shared" si="100"/>
        <v>0</v>
      </c>
      <c r="AA419" s="143">
        <f t="shared" si="101"/>
        <v>0</v>
      </c>
      <c r="AB419" s="143">
        <f t="shared" si="102"/>
        <v>0</v>
      </c>
      <c r="AC419" s="143">
        <f t="shared" si="103"/>
        <v>0</v>
      </c>
      <c r="AD419" s="143">
        <f t="shared" si="104"/>
        <v>0</v>
      </c>
      <c r="AE419" s="142"/>
    </row>
    <row r="420" spans="1:31" x14ac:dyDescent="0.3">
      <c r="A420" s="147" t="s">
        <v>3256</v>
      </c>
      <c r="B420" s="147">
        <v>0.68185522985207392</v>
      </c>
      <c r="C420" s="146">
        <f t="shared" si="90"/>
        <v>1.3242461020935689E-3</v>
      </c>
      <c r="D420" s="145">
        <f t="shared" si="91"/>
        <v>1324246.102093569</v>
      </c>
      <c r="E420" s="144">
        <v>0</v>
      </c>
      <c r="F420" s="144">
        <v>0</v>
      </c>
      <c r="G420" s="144">
        <v>0</v>
      </c>
      <c r="H420" s="144">
        <v>0</v>
      </c>
      <c r="I420" s="144">
        <v>0</v>
      </c>
      <c r="J420" s="144">
        <v>0</v>
      </c>
      <c r="K420" s="144">
        <v>0</v>
      </c>
      <c r="L420" s="144">
        <v>0</v>
      </c>
      <c r="M420" s="144">
        <v>0</v>
      </c>
      <c r="N420" s="144">
        <v>0</v>
      </c>
      <c r="O420" s="144">
        <v>0</v>
      </c>
      <c r="P420" s="144">
        <v>0</v>
      </c>
      <c r="Q420" s="144">
        <v>0</v>
      </c>
      <c r="R420" s="143">
        <f t="shared" si="92"/>
        <v>0</v>
      </c>
      <c r="S420" s="143">
        <f t="shared" si="93"/>
        <v>0</v>
      </c>
      <c r="T420" s="143">
        <f t="shared" si="94"/>
        <v>0</v>
      </c>
      <c r="U420" s="143">
        <f t="shared" si="95"/>
        <v>0</v>
      </c>
      <c r="V420" s="143">
        <f t="shared" si="96"/>
        <v>0</v>
      </c>
      <c r="W420" s="143">
        <f t="shared" si="97"/>
        <v>0</v>
      </c>
      <c r="X420" s="143">
        <f t="shared" si="98"/>
        <v>0</v>
      </c>
      <c r="Y420" s="143">
        <f t="shared" si="99"/>
        <v>0</v>
      </c>
      <c r="Z420" s="143">
        <f t="shared" si="100"/>
        <v>0</v>
      </c>
      <c r="AA420" s="143">
        <f t="shared" si="101"/>
        <v>0</v>
      </c>
      <c r="AB420" s="143">
        <f t="shared" si="102"/>
        <v>0</v>
      </c>
      <c r="AC420" s="143">
        <f t="shared" si="103"/>
        <v>0</v>
      </c>
      <c r="AD420" s="143">
        <f t="shared" si="104"/>
        <v>0</v>
      </c>
      <c r="AE420" s="142"/>
    </row>
    <row r="421" spans="1:31" x14ac:dyDescent="0.3">
      <c r="A421" s="147" t="s">
        <v>3255</v>
      </c>
      <c r="B421" s="147">
        <v>6.5706044552149789E-2</v>
      </c>
      <c r="C421" s="146">
        <f t="shared" si="90"/>
        <v>1.276091603800523E-4</v>
      </c>
      <c r="D421" s="145">
        <f t="shared" si="91"/>
        <v>127609.1603800523</v>
      </c>
      <c r="E421" s="144">
        <v>3.1</v>
      </c>
      <c r="F421" s="144">
        <v>3.01</v>
      </c>
      <c r="G421" s="144">
        <v>2.92</v>
      </c>
      <c r="H421" s="144">
        <v>0</v>
      </c>
      <c r="I421" s="144">
        <v>0</v>
      </c>
      <c r="J421" s="144">
        <v>0</v>
      </c>
      <c r="K421" s="144">
        <v>0</v>
      </c>
      <c r="L421" s="144">
        <v>0</v>
      </c>
      <c r="M421" s="144">
        <v>0</v>
      </c>
      <c r="N421" s="144">
        <v>0</v>
      </c>
      <c r="O421" s="144">
        <v>0</v>
      </c>
      <c r="P421" s="144">
        <v>0</v>
      </c>
      <c r="Q421" s="144">
        <v>6.02</v>
      </c>
      <c r="R421" s="143">
        <f t="shared" si="92"/>
        <v>3955.8839717816213</v>
      </c>
      <c r="S421" s="143">
        <f t="shared" si="93"/>
        <v>3841.0357274395737</v>
      </c>
      <c r="T421" s="143">
        <f t="shared" si="94"/>
        <v>3726.1874830975271</v>
      </c>
      <c r="U421" s="143">
        <f t="shared" si="95"/>
        <v>0</v>
      </c>
      <c r="V421" s="143">
        <f t="shared" si="96"/>
        <v>0</v>
      </c>
      <c r="W421" s="143">
        <f t="shared" si="97"/>
        <v>0</v>
      </c>
      <c r="X421" s="143">
        <f t="shared" si="98"/>
        <v>0</v>
      </c>
      <c r="Y421" s="143">
        <f t="shared" si="99"/>
        <v>0</v>
      </c>
      <c r="Z421" s="143">
        <f t="shared" si="100"/>
        <v>0</v>
      </c>
      <c r="AA421" s="143">
        <f t="shared" si="101"/>
        <v>0</v>
      </c>
      <c r="AB421" s="143">
        <f t="shared" si="102"/>
        <v>0</v>
      </c>
      <c r="AC421" s="143">
        <f t="shared" si="103"/>
        <v>0</v>
      </c>
      <c r="AD421" s="143">
        <f t="shared" si="104"/>
        <v>7682.0714548791475</v>
      </c>
      <c r="AE421" s="142"/>
    </row>
    <row r="422" spans="1:31" x14ac:dyDescent="0.3">
      <c r="A422" s="147" t="s">
        <v>3254</v>
      </c>
      <c r="B422" s="147">
        <v>0.61218191328491955</v>
      </c>
      <c r="C422" s="146">
        <f t="shared" si="90"/>
        <v>1.188932015107682E-3</v>
      </c>
      <c r="D422" s="145">
        <f t="shared" si="91"/>
        <v>1188932.015107682</v>
      </c>
      <c r="E422" s="144">
        <v>0.05</v>
      </c>
      <c r="F422" s="144">
        <v>0</v>
      </c>
      <c r="G422" s="144">
        <v>1.06</v>
      </c>
      <c r="H422" s="144">
        <v>0.05</v>
      </c>
      <c r="I422" s="144">
        <v>0.05</v>
      </c>
      <c r="J422" s="144">
        <v>0.05</v>
      </c>
      <c r="K422" s="144">
        <v>0.05</v>
      </c>
      <c r="L422" s="144">
        <v>0.1</v>
      </c>
      <c r="M422" s="144">
        <v>1.06</v>
      </c>
      <c r="N422" s="144">
        <v>0</v>
      </c>
      <c r="O422" s="144">
        <v>31.753968262400001</v>
      </c>
      <c r="P422" s="144">
        <v>0</v>
      </c>
      <c r="Q422" s="144">
        <v>32.8639682624</v>
      </c>
      <c r="R422" s="143">
        <f t="shared" si="92"/>
        <v>594.466007553841</v>
      </c>
      <c r="S422" s="143">
        <f t="shared" si="93"/>
        <v>0</v>
      </c>
      <c r="T422" s="143">
        <f t="shared" si="94"/>
        <v>12602.67936014143</v>
      </c>
      <c r="U422" s="143">
        <f t="shared" si="95"/>
        <v>594.466007553841</v>
      </c>
      <c r="V422" s="143">
        <f t="shared" si="96"/>
        <v>594.466007553841</v>
      </c>
      <c r="W422" s="143">
        <f t="shared" si="97"/>
        <v>594.466007553841</v>
      </c>
      <c r="X422" s="143">
        <f t="shared" si="98"/>
        <v>594.466007553841</v>
      </c>
      <c r="Y422" s="143">
        <f t="shared" si="99"/>
        <v>1188.932015107682</v>
      </c>
      <c r="Z422" s="143">
        <f t="shared" si="100"/>
        <v>12602.67936014143</v>
      </c>
      <c r="AA422" s="143">
        <f t="shared" si="101"/>
        <v>0</v>
      </c>
      <c r="AB422" s="143">
        <f t="shared" si="102"/>
        <v>377533.09473880613</v>
      </c>
      <c r="AC422" s="143">
        <f t="shared" si="103"/>
        <v>0</v>
      </c>
      <c r="AD422" s="143">
        <f t="shared" si="104"/>
        <v>390730.24010650138</v>
      </c>
      <c r="AE422" s="142"/>
    </row>
    <row r="423" spans="1:31" x14ac:dyDescent="0.3">
      <c r="A423" s="147" t="s">
        <v>3253</v>
      </c>
      <c r="B423" s="147">
        <v>0.52014524590864497</v>
      </c>
      <c r="C423" s="146">
        <f t="shared" si="90"/>
        <v>1.0101855705740598E-3</v>
      </c>
      <c r="D423" s="145">
        <f t="shared" si="91"/>
        <v>1010185.5705740598</v>
      </c>
      <c r="E423" s="144">
        <v>1.9</v>
      </c>
      <c r="F423" s="144">
        <v>0</v>
      </c>
      <c r="G423" s="144">
        <v>1.02</v>
      </c>
      <c r="H423" s="144">
        <v>0</v>
      </c>
      <c r="I423" s="144">
        <v>0</v>
      </c>
      <c r="J423" s="144">
        <v>0</v>
      </c>
      <c r="K423" s="144">
        <v>0</v>
      </c>
      <c r="L423" s="144">
        <v>0</v>
      </c>
      <c r="M423" s="144">
        <v>0</v>
      </c>
      <c r="N423" s="144">
        <v>0</v>
      </c>
      <c r="O423" s="144">
        <v>0</v>
      </c>
      <c r="P423" s="144">
        <v>0</v>
      </c>
      <c r="Q423" s="144">
        <v>2.92</v>
      </c>
      <c r="R423" s="143">
        <f t="shared" si="92"/>
        <v>19193.525840907136</v>
      </c>
      <c r="S423" s="143">
        <f t="shared" si="93"/>
        <v>0</v>
      </c>
      <c r="T423" s="143">
        <f t="shared" si="94"/>
        <v>10303.892819855411</v>
      </c>
      <c r="U423" s="143">
        <f t="shared" si="95"/>
        <v>0</v>
      </c>
      <c r="V423" s="143">
        <f t="shared" si="96"/>
        <v>0</v>
      </c>
      <c r="W423" s="143">
        <f t="shared" si="97"/>
        <v>0</v>
      </c>
      <c r="X423" s="143">
        <f t="shared" si="98"/>
        <v>0</v>
      </c>
      <c r="Y423" s="143">
        <f t="shared" si="99"/>
        <v>0</v>
      </c>
      <c r="Z423" s="143">
        <f t="shared" si="100"/>
        <v>0</v>
      </c>
      <c r="AA423" s="143">
        <f t="shared" si="101"/>
        <v>0</v>
      </c>
      <c r="AB423" s="143">
        <f t="shared" si="102"/>
        <v>0</v>
      </c>
      <c r="AC423" s="143">
        <f t="shared" si="103"/>
        <v>0</v>
      </c>
      <c r="AD423" s="143">
        <f t="shared" si="104"/>
        <v>29497.418660762549</v>
      </c>
      <c r="AE423" s="142"/>
    </row>
    <row r="424" spans="1:31" x14ac:dyDescent="0.3">
      <c r="A424" s="147" t="s">
        <v>3252</v>
      </c>
      <c r="B424" s="147">
        <v>0.27053682423463843</v>
      </c>
      <c r="C424" s="146">
        <f t="shared" si="90"/>
        <v>5.2541554171728734E-4</v>
      </c>
      <c r="D424" s="145">
        <f t="shared" si="91"/>
        <v>525415.54171728739</v>
      </c>
      <c r="E424" s="144">
        <v>0</v>
      </c>
      <c r="F424" s="144">
        <v>0</v>
      </c>
      <c r="G424" s="144">
        <v>0</v>
      </c>
      <c r="H424" s="144">
        <v>0</v>
      </c>
      <c r="I424" s="144">
        <v>0</v>
      </c>
      <c r="J424" s="144">
        <v>0</v>
      </c>
      <c r="K424" s="144">
        <v>0</v>
      </c>
      <c r="L424" s="144">
        <v>0</v>
      </c>
      <c r="M424" s="144">
        <v>0</v>
      </c>
      <c r="N424" s="144">
        <v>0</v>
      </c>
      <c r="O424" s="144">
        <v>0</v>
      </c>
      <c r="P424" s="144">
        <v>0</v>
      </c>
      <c r="Q424" s="144">
        <v>0</v>
      </c>
      <c r="R424" s="143">
        <f t="shared" si="92"/>
        <v>0</v>
      </c>
      <c r="S424" s="143">
        <f t="shared" si="93"/>
        <v>0</v>
      </c>
      <c r="T424" s="143">
        <f t="shared" si="94"/>
        <v>0</v>
      </c>
      <c r="U424" s="143">
        <f t="shared" si="95"/>
        <v>0</v>
      </c>
      <c r="V424" s="143">
        <f t="shared" si="96"/>
        <v>0</v>
      </c>
      <c r="W424" s="143">
        <f t="shared" si="97"/>
        <v>0</v>
      </c>
      <c r="X424" s="143">
        <f t="shared" si="98"/>
        <v>0</v>
      </c>
      <c r="Y424" s="143">
        <f t="shared" si="99"/>
        <v>0</v>
      </c>
      <c r="Z424" s="143">
        <f t="shared" si="100"/>
        <v>0</v>
      </c>
      <c r="AA424" s="143">
        <f t="shared" si="101"/>
        <v>0</v>
      </c>
      <c r="AB424" s="143">
        <f t="shared" si="102"/>
        <v>0</v>
      </c>
      <c r="AC424" s="143">
        <f t="shared" si="103"/>
        <v>0</v>
      </c>
      <c r="AD424" s="143">
        <f t="shared" si="104"/>
        <v>0</v>
      </c>
      <c r="AE424" s="142"/>
    </row>
    <row r="425" spans="1:31" x14ac:dyDescent="0.3">
      <c r="A425" s="147" t="s">
        <v>3251</v>
      </c>
      <c r="B425" s="147">
        <v>0.3064483868570459</v>
      </c>
      <c r="C425" s="146">
        <f t="shared" si="90"/>
        <v>5.9516018066818198E-4</v>
      </c>
      <c r="D425" s="145">
        <f t="shared" si="91"/>
        <v>595160.18066818197</v>
      </c>
      <c r="E425" s="144">
        <v>0.81</v>
      </c>
      <c r="F425" s="144">
        <v>0.81</v>
      </c>
      <c r="G425" s="144">
        <v>0</v>
      </c>
      <c r="H425" s="144">
        <v>0</v>
      </c>
      <c r="I425" s="144">
        <v>0</v>
      </c>
      <c r="J425" s="144">
        <v>0</v>
      </c>
      <c r="K425" s="144">
        <v>0</v>
      </c>
      <c r="L425" s="144">
        <v>0</v>
      </c>
      <c r="M425" s="144">
        <v>0</v>
      </c>
      <c r="N425" s="144">
        <v>0</v>
      </c>
      <c r="O425" s="144">
        <v>0</v>
      </c>
      <c r="P425" s="144">
        <v>0</v>
      </c>
      <c r="Q425" s="144">
        <v>0.81</v>
      </c>
      <c r="R425" s="143">
        <f t="shared" si="92"/>
        <v>4820.7974634122747</v>
      </c>
      <c r="S425" s="143">
        <f t="shared" si="93"/>
        <v>4820.7974634122747</v>
      </c>
      <c r="T425" s="143">
        <f t="shared" si="94"/>
        <v>0</v>
      </c>
      <c r="U425" s="143">
        <f t="shared" si="95"/>
        <v>0</v>
      </c>
      <c r="V425" s="143">
        <f t="shared" si="96"/>
        <v>0</v>
      </c>
      <c r="W425" s="143">
        <f t="shared" si="97"/>
        <v>0</v>
      </c>
      <c r="X425" s="143">
        <f t="shared" si="98"/>
        <v>0</v>
      </c>
      <c r="Y425" s="143">
        <f t="shared" si="99"/>
        <v>0</v>
      </c>
      <c r="Z425" s="143">
        <f t="shared" si="100"/>
        <v>0</v>
      </c>
      <c r="AA425" s="143">
        <f t="shared" si="101"/>
        <v>0</v>
      </c>
      <c r="AB425" s="143">
        <f t="shared" si="102"/>
        <v>0</v>
      </c>
      <c r="AC425" s="143">
        <f t="shared" si="103"/>
        <v>0</v>
      </c>
      <c r="AD425" s="143">
        <f t="shared" si="104"/>
        <v>4820.7974634122747</v>
      </c>
      <c r="AE425" s="142"/>
    </row>
    <row r="426" spans="1:31" x14ac:dyDescent="0.3">
      <c r="A426" s="147" t="s">
        <v>3250</v>
      </c>
      <c r="B426" s="147">
        <v>0.31532073867112942</v>
      </c>
      <c r="C426" s="146">
        <f t="shared" si="90"/>
        <v>6.12391371090747E-4</v>
      </c>
      <c r="D426" s="145">
        <f t="shared" si="91"/>
        <v>612391.37109074695</v>
      </c>
      <c r="E426" s="144">
        <v>2.69</v>
      </c>
      <c r="F426" s="144">
        <v>2.39</v>
      </c>
      <c r="G426" s="144">
        <v>0</v>
      </c>
      <c r="H426" s="144">
        <v>0</v>
      </c>
      <c r="I426" s="144">
        <v>0</v>
      </c>
      <c r="J426" s="144">
        <v>0</v>
      </c>
      <c r="K426" s="144">
        <v>0</v>
      </c>
      <c r="L426" s="144">
        <v>0</v>
      </c>
      <c r="M426" s="144">
        <v>0</v>
      </c>
      <c r="N426" s="144">
        <v>0</v>
      </c>
      <c r="O426" s="144">
        <v>0</v>
      </c>
      <c r="P426" s="144">
        <v>0</v>
      </c>
      <c r="Q426" s="144">
        <v>2.69</v>
      </c>
      <c r="R426" s="143">
        <f t="shared" si="92"/>
        <v>16473.327882341095</v>
      </c>
      <c r="S426" s="143">
        <f t="shared" si="93"/>
        <v>14636.153769068853</v>
      </c>
      <c r="T426" s="143">
        <f t="shared" si="94"/>
        <v>0</v>
      </c>
      <c r="U426" s="143">
        <f t="shared" si="95"/>
        <v>0</v>
      </c>
      <c r="V426" s="143">
        <f t="shared" si="96"/>
        <v>0</v>
      </c>
      <c r="W426" s="143">
        <f t="shared" si="97"/>
        <v>0</v>
      </c>
      <c r="X426" s="143">
        <f t="shared" si="98"/>
        <v>0</v>
      </c>
      <c r="Y426" s="143">
        <f t="shared" si="99"/>
        <v>0</v>
      </c>
      <c r="Z426" s="143">
        <f t="shared" si="100"/>
        <v>0</v>
      </c>
      <c r="AA426" s="143">
        <f t="shared" si="101"/>
        <v>0</v>
      </c>
      <c r="AB426" s="143">
        <f t="shared" si="102"/>
        <v>0</v>
      </c>
      <c r="AC426" s="143">
        <f t="shared" si="103"/>
        <v>0</v>
      </c>
      <c r="AD426" s="143">
        <f t="shared" si="104"/>
        <v>16473.327882341095</v>
      </c>
      <c r="AE426" s="142"/>
    </row>
    <row r="427" spans="1:31" x14ac:dyDescent="0.3">
      <c r="A427" s="147" t="s">
        <v>3249</v>
      </c>
      <c r="B427" s="147">
        <v>5.5264437969845259E-2</v>
      </c>
      <c r="C427" s="146">
        <f t="shared" si="90"/>
        <v>1.0733028561185393E-4</v>
      </c>
      <c r="D427" s="145">
        <f t="shared" si="91"/>
        <v>107330.28561185393</v>
      </c>
      <c r="E427" s="144">
        <v>0</v>
      </c>
      <c r="F427" s="144">
        <v>0</v>
      </c>
      <c r="G427" s="144">
        <v>0</v>
      </c>
      <c r="H427" s="144">
        <v>0</v>
      </c>
      <c r="I427" s="144">
        <v>0</v>
      </c>
      <c r="J427" s="144">
        <v>0</v>
      </c>
      <c r="K427" s="144">
        <v>0</v>
      </c>
      <c r="L427" s="144">
        <v>0</v>
      </c>
      <c r="M427" s="144">
        <v>0</v>
      </c>
      <c r="N427" s="144">
        <v>0</v>
      </c>
      <c r="O427" s="144">
        <v>0</v>
      </c>
      <c r="P427" s="144">
        <v>0</v>
      </c>
      <c r="Q427" s="144">
        <v>0</v>
      </c>
      <c r="R427" s="143">
        <f t="shared" si="92"/>
        <v>0</v>
      </c>
      <c r="S427" s="143">
        <f t="shared" si="93"/>
        <v>0</v>
      </c>
      <c r="T427" s="143">
        <f t="shared" si="94"/>
        <v>0</v>
      </c>
      <c r="U427" s="143">
        <f t="shared" si="95"/>
        <v>0</v>
      </c>
      <c r="V427" s="143">
        <f t="shared" si="96"/>
        <v>0</v>
      </c>
      <c r="W427" s="143">
        <f t="shared" si="97"/>
        <v>0</v>
      </c>
      <c r="X427" s="143">
        <f t="shared" si="98"/>
        <v>0</v>
      </c>
      <c r="Y427" s="143">
        <f t="shared" si="99"/>
        <v>0</v>
      </c>
      <c r="Z427" s="143">
        <f t="shared" si="100"/>
        <v>0</v>
      </c>
      <c r="AA427" s="143">
        <f t="shared" si="101"/>
        <v>0</v>
      </c>
      <c r="AB427" s="143">
        <f t="shared" si="102"/>
        <v>0</v>
      </c>
      <c r="AC427" s="143">
        <f t="shared" si="103"/>
        <v>0</v>
      </c>
      <c r="AD427" s="143">
        <f t="shared" si="104"/>
        <v>0</v>
      </c>
      <c r="AE427" s="142"/>
    </row>
    <row r="428" spans="1:31" x14ac:dyDescent="0.3">
      <c r="A428" s="147" t="s">
        <v>3248</v>
      </c>
      <c r="B428" s="147">
        <v>0.92796678592599824</v>
      </c>
      <c r="C428" s="146">
        <f t="shared" si="90"/>
        <v>1.8022247910328361E-3</v>
      </c>
      <c r="D428" s="145">
        <f t="shared" si="91"/>
        <v>1802224.7910328361</v>
      </c>
      <c r="E428" s="144">
        <v>0</v>
      </c>
      <c r="F428" s="144">
        <v>0</v>
      </c>
      <c r="G428" s="144">
        <v>0</v>
      </c>
      <c r="H428" s="144">
        <v>0</v>
      </c>
      <c r="I428" s="144">
        <v>0</v>
      </c>
      <c r="J428" s="144">
        <v>0</v>
      </c>
      <c r="K428" s="144">
        <v>0</v>
      </c>
      <c r="L428" s="144">
        <v>0</v>
      </c>
      <c r="M428" s="144">
        <v>0</v>
      </c>
      <c r="N428" s="144">
        <v>0</v>
      </c>
      <c r="O428" s="144">
        <v>0</v>
      </c>
      <c r="P428" s="144">
        <v>0</v>
      </c>
      <c r="Q428" s="144">
        <v>0</v>
      </c>
      <c r="R428" s="143">
        <f t="shared" si="92"/>
        <v>0</v>
      </c>
      <c r="S428" s="143">
        <f t="shared" si="93"/>
        <v>0</v>
      </c>
      <c r="T428" s="143">
        <f t="shared" si="94"/>
        <v>0</v>
      </c>
      <c r="U428" s="143">
        <f t="shared" si="95"/>
        <v>0</v>
      </c>
      <c r="V428" s="143">
        <f t="shared" si="96"/>
        <v>0</v>
      </c>
      <c r="W428" s="143">
        <f t="shared" si="97"/>
        <v>0</v>
      </c>
      <c r="X428" s="143">
        <f t="shared" si="98"/>
        <v>0</v>
      </c>
      <c r="Y428" s="143">
        <f t="shared" si="99"/>
        <v>0</v>
      </c>
      <c r="Z428" s="143">
        <f t="shared" si="100"/>
        <v>0</v>
      </c>
      <c r="AA428" s="143">
        <f t="shared" si="101"/>
        <v>0</v>
      </c>
      <c r="AB428" s="143">
        <f t="shared" si="102"/>
        <v>0</v>
      </c>
      <c r="AC428" s="143">
        <f t="shared" si="103"/>
        <v>0</v>
      </c>
      <c r="AD428" s="143">
        <f t="shared" si="104"/>
        <v>0</v>
      </c>
      <c r="AE428" s="142"/>
    </row>
    <row r="429" spans="1:31" x14ac:dyDescent="0.3">
      <c r="A429" s="147" t="s">
        <v>3247</v>
      </c>
      <c r="B429" s="147">
        <v>0.82584584004640205</v>
      </c>
      <c r="C429" s="146">
        <f t="shared" si="90"/>
        <v>1.6038934464855457E-3</v>
      </c>
      <c r="D429" s="145">
        <f t="shared" si="91"/>
        <v>1603893.4464855457</v>
      </c>
      <c r="E429" s="144">
        <v>0</v>
      </c>
      <c r="F429" s="144">
        <v>0</v>
      </c>
      <c r="G429" s="144">
        <v>0</v>
      </c>
      <c r="H429" s="144">
        <v>0</v>
      </c>
      <c r="I429" s="144">
        <v>0</v>
      </c>
      <c r="J429" s="144">
        <v>0</v>
      </c>
      <c r="K429" s="144">
        <v>0</v>
      </c>
      <c r="L429" s="144">
        <v>0</v>
      </c>
      <c r="M429" s="144">
        <v>0</v>
      </c>
      <c r="N429" s="144">
        <v>0</v>
      </c>
      <c r="O429" s="144">
        <v>0</v>
      </c>
      <c r="P429" s="144">
        <v>0</v>
      </c>
      <c r="Q429" s="144">
        <v>0</v>
      </c>
      <c r="R429" s="143">
        <f t="shared" si="92"/>
        <v>0</v>
      </c>
      <c r="S429" s="143">
        <f t="shared" si="93"/>
        <v>0</v>
      </c>
      <c r="T429" s="143">
        <f t="shared" si="94"/>
        <v>0</v>
      </c>
      <c r="U429" s="143">
        <f t="shared" si="95"/>
        <v>0</v>
      </c>
      <c r="V429" s="143">
        <f t="shared" si="96"/>
        <v>0</v>
      </c>
      <c r="W429" s="143">
        <f t="shared" si="97"/>
        <v>0</v>
      </c>
      <c r="X429" s="143">
        <f t="shared" si="98"/>
        <v>0</v>
      </c>
      <c r="Y429" s="143">
        <f t="shared" si="99"/>
        <v>0</v>
      </c>
      <c r="Z429" s="143">
        <f t="shared" si="100"/>
        <v>0</v>
      </c>
      <c r="AA429" s="143">
        <f t="shared" si="101"/>
        <v>0</v>
      </c>
      <c r="AB429" s="143">
        <f t="shared" si="102"/>
        <v>0</v>
      </c>
      <c r="AC429" s="143">
        <f t="shared" si="103"/>
        <v>0</v>
      </c>
      <c r="AD429" s="143">
        <f t="shared" si="104"/>
        <v>0</v>
      </c>
      <c r="AE429" s="142"/>
    </row>
    <row r="430" spans="1:31" x14ac:dyDescent="0.3">
      <c r="A430" s="147" t="s">
        <v>3246</v>
      </c>
      <c r="B430" s="147">
        <v>0.97637749058467849</v>
      </c>
      <c r="C430" s="146">
        <f t="shared" si="90"/>
        <v>1.8962442898020518E-3</v>
      </c>
      <c r="D430" s="145">
        <f t="shared" si="91"/>
        <v>1896244.2898020518</v>
      </c>
      <c r="E430" s="144">
        <v>0</v>
      </c>
      <c r="F430" s="144">
        <v>0</v>
      </c>
      <c r="G430" s="144">
        <v>0</v>
      </c>
      <c r="H430" s="144">
        <v>0</v>
      </c>
      <c r="I430" s="144">
        <v>0</v>
      </c>
      <c r="J430" s="144">
        <v>0</v>
      </c>
      <c r="K430" s="144">
        <v>0</v>
      </c>
      <c r="L430" s="144">
        <v>0</v>
      </c>
      <c r="M430" s="144">
        <v>0</v>
      </c>
      <c r="N430" s="144">
        <v>0</v>
      </c>
      <c r="O430" s="144">
        <v>0</v>
      </c>
      <c r="P430" s="144">
        <v>0</v>
      </c>
      <c r="Q430" s="144">
        <v>0</v>
      </c>
      <c r="R430" s="143">
        <f t="shared" si="92"/>
        <v>0</v>
      </c>
      <c r="S430" s="143">
        <f t="shared" si="93"/>
        <v>0</v>
      </c>
      <c r="T430" s="143">
        <f t="shared" si="94"/>
        <v>0</v>
      </c>
      <c r="U430" s="143">
        <f t="shared" si="95"/>
        <v>0</v>
      </c>
      <c r="V430" s="143">
        <f t="shared" si="96"/>
        <v>0</v>
      </c>
      <c r="W430" s="143">
        <f t="shared" si="97"/>
        <v>0</v>
      </c>
      <c r="X430" s="143">
        <f t="shared" si="98"/>
        <v>0</v>
      </c>
      <c r="Y430" s="143">
        <f t="shared" si="99"/>
        <v>0</v>
      </c>
      <c r="Z430" s="143">
        <f t="shared" si="100"/>
        <v>0</v>
      </c>
      <c r="AA430" s="143">
        <f t="shared" si="101"/>
        <v>0</v>
      </c>
      <c r="AB430" s="143">
        <f t="shared" si="102"/>
        <v>0</v>
      </c>
      <c r="AC430" s="143">
        <f t="shared" si="103"/>
        <v>0</v>
      </c>
      <c r="AD430" s="143">
        <f t="shared" si="104"/>
        <v>0</v>
      </c>
      <c r="AE430" s="142"/>
    </row>
    <row r="431" spans="1:31" x14ac:dyDescent="0.3">
      <c r="A431" s="147" t="s">
        <v>3245</v>
      </c>
      <c r="B431" s="147">
        <v>0.91228110178712263</v>
      </c>
      <c r="C431" s="146">
        <f t="shared" si="90"/>
        <v>1.771761277415608E-3</v>
      </c>
      <c r="D431" s="145">
        <f t="shared" si="91"/>
        <v>1771761.2774156081</v>
      </c>
      <c r="E431" s="144">
        <v>0</v>
      </c>
      <c r="F431" s="144">
        <v>0</v>
      </c>
      <c r="G431" s="144">
        <v>0</v>
      </c>
      <c r="H431" s="144">
        <v>0</v>
      </c>
      <c r="I431" s="144">
        <v>0</v>
      </c>
      <c r="J431" s="144">
        <v>0</v>
      </c>
      <c r="K431" s="144">
        <v>0</v>
      </c>
      <c r="L431" s="144">
        <v>0</v>
      </c>
      <c r="M431" s="144">
        <v>0</v>
      </c>
      <c r="N431" s="144">
        <v>0</v>
      </c>
      <c r="O431" s="144">
        <v>1.28</v>
      </c>
      <c r="P431" s="144">
        <v>0</v>
      </c>
      <c r="Q431" s="144">
        <v>1.28</v>
      </c>
      <c r="R431" s="143">
        <f t="shared" si="92"/>
        <v>0</v>
      </c>
      <c r="S431" s="143">
        <f t="shared" si="93"/>
        <v>0</v>
      </c>
      <c r="T431" s="143">
        <f t="shared" si="94"/>
        <v>0</v>
      </c>
      <c r="U431" s="143">
        <f t="shared" si="95"/>
        <v>0</v>
      </c>
      <c r="V431" s="143">
        <f t="shared" si="96"/>
        <v>0</v>
      </c>
      <c r="W431" s="143">
        <f t="shared" si="97"/>
        <v>0</v>
      </c>
      <c r="X431" s="143">
        <f t="shared" si="98"/>
        <v>0</v>
      </c>
      <c r="Y431" s="143">
        <f t="shared" si="99"/>
        <v>0</v>
      </c>
      <c r="Z431" s="143">
        <f t="shared" si="100"/>
        <v>0</v>
      </c>
      <c r="AA431" s="143">
        <f t="shared" si="101"/>
        <v>0</v>
      </c>
      <c r="AB431" s="143">
        <f t="shared" si="102"/>
        <v>22678.544350919783</v>
      </c>
      <c r="AC431" s="143">
        <f t="shared" si="103"/>
        <v>0</v>
      </c>
      <c r="AD431" s="143">
        <f t="shared" si="104"/>
        <v>22678.544350919783</v>
      </c>
      <c r="AE431" s="142"/>
    </row>
    <row r="432" spans="1:31" x14ac:dyDescent="0.3">
      <c r="A432" s="147" t="s">
        <v>3244</v>
      </c>
      <c r="B432" s="147">
        <v>0.94521898472839416</v>
      </c>
      <c r="C432" s="146">
        <f t="shared" si="90"/>
        <v>1.8357306673778377E-3</v>
      </c>
      <c r="D432" s="145">
        <f t="shared" si="91"/>
        <v>1835730.6673778377</v>
      </c>
      <c r="E432" s="144">
        <v>0</v>
      </c>
      <c r="F432" s="144">
        <v>0</v>
      </c>
      <c r="G432" s="144">
        <v>0</v>
      </c>
      <c r="H432" s="144">
        <v>0</v>
      </c>
      <c r="I432" s="144">
        <v>0</v>
      </c>
      <c r="J432" s="144">
        <v>0</v>
      </c>
      <c r="K432" s="144">
        <v>0</v>
      </c>
      <c r="L432" s="144">
        <v>0</v>
      </c>
      <c r="M432" s="144">
        <v>0</v>
      </c>
      <c r="N432" s="144">
        <v>0</v>
      </c>
      <c r="O432" s="144">
        <v>0</v>
      </c>
      <c r="P432" s="144">
        <v>0</v>
      </c>
      <c r="Q432" s="144">
        <v>0</v>
      </c>
      <c r="R432" s="143">
        <f t="shared" si="92"/>
        <v>0</v>
      </c>
      <c r="S432" s="143">
        <f t="shared" si="93"/>
        <v>0</v>
      </c>
      <c r="T432" s="143">
        <f t="shared" si="94"/>
        <v>0</v>
      </c>
      <c r="U432" s="143">
        <f t="shared" si="95"/>
        <v>0</v>
      </c>
      <c r="V432" s="143">
        <f t="shared" si="96"/>
        <v>0</v>
      </c>
      <c r="W432" s="143">
        <f t="shared" si="97"/>
        <v>0</v>
      </c>
      <c r="X432" s="143">
        <f t="shared" si="98"/>
        <v>0</v>
      </c>
      <c r="Y432" s="143">
        <f t="shared" si="99"/>
        <v>0</v>
      </c>
      <c r="Z432" s="143">
        <f t="shared" si="100"/>
        <v>0</v>
      </c>
      <c r="AA432" s="143">
        <f t="shared" si="101"/>
        <v>0</v>
      </c>
      <c r="AB432" s="143">
        <f t="shared" si="102"/>
        <v>0</v>
      </c>
      <c r="AC432" s="143">
        <f t="shared" si="103"/>
        <v>0</v>
      </c>
      <c r="AD432" s="143">
        <f t="shared" si="104"/>
        <v>0</v>
      </c>
      <c r="AE432" s="142"/>
    </row>
    <row r="433" spans="1:31" x14ac:dyDescent="0.3">
      <c r="A433" s="147" t="s">
        <v>3243</v>
      </c>
      <c r="B433" s="147">
        <v>0.99335625358039326</v>
      </c>
      <c r="C433" s="146">
        <f t="shared" si="90"/>
        <v>1.9292191204274966E-3</v>
      </c>
      <c r="D433" s="145">
        <f t="shared" si="91"/>
        <v>1929219.1204274965</v>
      </c>
      <c r="E433" s="144">
        <v>0</v>
      </c>
      <c r="F433" s="144">
        <v>0</v>
      </c>
      <c r="G433" s="144">
        <v>13.93</v>
      </c>
      <c r="H433" s="144">
        <v>0</v>
      </c>
      <c r="I433" s="144">
        <v>0</v>
      </c>
      <c r="J433" s="144">
        <v>0</v>
      </c>
      <c r="K433" s="144">
        <v>0</v>
      </c>
      <c r="L433" s="144">
        <v>0</v>
      </c>
      <c r="M433" s="144">
        <v>0</v>
      </c>
      <c r="N433" s="144">
        <v>0</v>
      </c>
      <c r="O433" s="144">
        <v>0</v>
      </c>
      <c r="P433" s="144">
        <v>0</v>
      </c>
      <c r="Q433" s="144">
        <v>13.93</v>
      </c>
      <c r="R433" s="143">
        <f t="shared" si="92"/>
        <v>0</v>
      </c>
      <c r="S433" s="143">
        <f t="shared" si="93"/>
        <v>0</v>
      </c>
      <c r="T433" s="143">
        <f t="shared" si="94"/>
        <v>268740.22347555024</v>
      </c>
      <c r="U433" s="143">
        <f t="shared" si="95"/>
        <v>0</v>
      </c>
      <c r="V433" s="143">
        <f t="shared" si="96"/>
        <v>0</v>
      </c>
      <c r="W433" s="143">
        <f t="shared" si="97"/>
        <v>0</v>
      </c>
      <c r="X433" s="143">
        <f t="shared" si="98"/>
        <v>0</v>
      </c>
      <c r="Y433" s="143">
        <f t="shared" si="99"/>
        <v>0</v>
      </c>
      <c r="Z433" s="143">
        <f t="shared" si="100"/>
        <v>0</v>
      </c>
      <c r="AA433" s="143">
        <f t="shared" si="101"/>
        <v>0</v>
      </c>
      <c r="AB433" s="143">
        <f t="shared" si="102"/>
        <v>0</v>
      </c>
      <c r="AC433" s="143">
        <f t="shared" si="103"/>
        <v>0</v>
      </c>
      <c r="AD433" s="143">
        <f t="shared" si="104"/>
        <v>268740.22347555024</v>
      </c>
      <c r="AE433" s="142"/>
    </row>
    <row r="434" spans="1:31" x14ac:dyDescent="0.3">
      <c r="A434" s="147" t="s">
        <v>3242</v>
      </c>
      <c r="B434" s="147">
        <v>0.40835204985489859</v>
      </c>
      <c r="C434" s="146">
        <f t="shared" si="90"/>
        <v>7.9306953533169171E-4</v>
      </c>
      <c r="D434" s="145">
        <f t="shared" si="91"/>
        <v>793069.53533169173</v>
      </c>
      <c r="E434" s="144">
        <v>1.01</v>
      </c>
      <c r="F434" s="144">
        <v>0</v>
      </c>
      <c r="G434" s="144">
        <v>7.12</v>
      </c>
      <c r="H434" s="144">
        <v>0</v>
      </c>
      <c r="I434" s="144">
        <v>0</v>
      </c>
      <c r="J434" s="144">
        <v>0</v>
      </c>
      <c r="K434" s="144">
        <v>0</v>
      </c>
      <c r="L434" s="144">
        <v>0</v>
      </c>
      <c r="M434" s="144">
        <v>0</v>
      </c>
      <c r="N434" s="144">
        <v>0</v>
      </c>
      <c r="O434" s="144">
        <v>0</v>
      </c>
      <c r="P434" s="144">
        <v>0</v>
      </c>
      <c r="Q434" s="144">
        <v>8.1300000000000008</v>
      </c>
      <c r="R434" s="143">
        <f t="shared" si="92"/>
        <v>8010.0023068500868</v>
      </c>
      <c r="S434" s="143">
        <f t="shared" si="93"/>
        <v>0</v>
      </c>
      <c r="T434" s="143">
        <f t="shared" si="94"/>
        <v>56466.550915616455</v>
      </c>
      <c r="U434" s="143">
        <f t="shared" si="95"/>
        <v>0</v>
      </c>
      <c r="V434" s="143">
        <f t="shared" si="96"/>
        <v>0</v>
      </c>
      <c r="W434" s="143">
        <f t="shared" si="97"/>
        <v>0</v>
      </c>
      <c r="X434" s="143">
        <f t="shared" si="98"/>
        <v>0</v>
      </c>
      <c r="Y434" s="143">
        <f t="shared" si="99"/>
        <v>0</v>
      </c>
      <c r="Z434" s="143">
        <f t="shared" si="100"/>
        <v>0</v>
      </c>
      <c r="AA434" s="143">
        <f t="shared" si="101"/>
        <v>0</v>
      </c>
      <c r="AB434" s="143">
        <f t="shared" si="102"/>
        <v>0</v>
      </c>
      <c r="AC434" s="143">
        <f t="shared" si="103"/>
        <v>0</v>
      </c>
      <c r="AD434" s="143">
        <f t="shared" si="104"/>
        <v>64476.553222466537</v>
      </c>
      <c r="AE434" s="142"/>
    </row>
    <row r="435" spans="1:31" x14ac:dyDescent="0.3">
      <c r="A435" s="147" t="s">
        <v>3241</v>
      </c>
      <c r="B435" s="147">
        <v>0.54395674196403787</v>
      </c>
      <c r="C435" s="146">
        <f t="shared" si="90"/>
        <v>1.0564304029898957E-3</v>
      </c>
      <c r="D435" s="145">
        <f t="shared" si="91"/>
        <v>1056430.4029898958</v>
      </c>
      <c r="E435" s="144">
        <v>3.59</v>
      </c>
      <c r="F435" s="144">
        <v>2.74</v>
      </c>
      <c r="G435" s="144">
        <v>1.52</v>
      </c>
      <c r="H435" s="144">
        <v>0</v>
      </c>
      <c r="I435" s="144">
        <v>0</v>
      </c>
      <c r="J435" s="144">
        <v>0</v>
      </c>
      <c r="K435" s="144">
        <v>0</v>
      </c>
      <c r="L435" s="144">
        <v>57</v>
      </c>
      <c r="M435" s="144">
        <v>0</v>
      </c>
      <c r="N435" s="144">
        <v>0</v>
      </c>
      <c r="O435" s="144">
        <v>0</v>
      </c>
      <c r="P435" s="144">
        <v>0</v>
      </c>
      <c r="Q435" s="144">
        <v>5.1100000000000003</v>
      </c>
      <c r="R435" s="143">
        <f t="shared" si="92"/>
        <v>37925.851467337256</v>
      </c>
      <c r="S435" s="143">
        <f t="shared" si="93"/>
        <v>28946.19304192315</v>
      </c>
      <c r="T435" s="143">
        <f t="shared" si="94"/>
        <v>16057.742125446417</v>
      </c>
      <c r="U435" s="143">
        <f t="shared" si="95"/>
        <v>0</v>
      </c>
      <c r="V435" s="143">
        <f t="shared" si="96"/>
        <v>0</v>
      </c>
      <c r="W435" s="143">
        <f t="shared" si="97"/>
        <v>0</v>
      </c>
      <c r="X435" s="143">
        <f t="shared" si="98"/>
        <v>0</v>
      </c>
      <c r="Y435" s="143">
        <f t="shared" si="99"/>
        <v>602165.32970424055</v>
      </c>
      <c r="Z435" s="143">
        <f t="shared" si="100"/>
        <v>0</v>
      </c>
      <c r="AA435" s="143">
        <f t="shared" si="101"/>
        <v>0</v>
      </c>
      <c r="AB435" s="143">
        <f t="shared" si="102"/>
        <v>0</v>
      </c>
      <c r="AC435" s="143">
        <f t="shared" si="103"/>
        <v>0</v>
      </c>
      <c r="AD435" s="143">
        <f t="shared" si="104"/>
        <v>53983.593592783676</v>
      </c>
      <c r="AE435" s="142"/>
    </row>
    <row r="436" spans="1:31" x14ac:dyDescent="0.3">
      <c r="A436" s="147" t="s">
        <v>3240</v>
      </c>
      <c r="B436" s="147">
        <v>0.50572768352234654</v>
      </c>
      <c r="C436" s="146">
        <f t="shared" si="90"/>
        <v>9.8218490422163104E-4</v>
      </c>
      <c r="D436" s="145">
        <f t="shared" si="91"/>
        <v>982184.904221631</v>
      </c>
      <c r="E436" s="144">
        <v>0</v>
      </c>
      <c r="F436" s="144">
        <v>0</v>
      </c>
      <c r="G436" s="144">
        <v>0</v>
      </c>
      <c r="H436" s="144">
        <v>0</v>
      </c>
      <c r="I436" s="144">
        <v>0</v>
      </c>
      <c r="J436" s="144">
        <v>0</v>
      </c>
      <c r="K436" s="144">
        <v>0</v>
      </c>
      <c r="L436" s="144">
        <v>0</v>
      </c>
      <c r="M436" s="144">
        <v>0</v>
      </c>
      <c r="N436" s="144">
        <v>0</v>
      </c>
      <c r="O436" s="144">
        <v>0</v>
      </c>
      <c r="P436" s="144">
        <v>0</v>
      </c>
      <c r="Q436" s="144">
        <v>0</v>
      </c>
      <c r="R436" s="143">
        <f t="shared" si="92"/>
        <v>0</v>
      </c>
      <c r="S436" s="143">
        <f t="shared" si="93"/>
        <v>0</v>
      </c>
      <c r="T436" s="143">
        <f t="shared" si="94"/>
        <v>0</v>
      </c>
      <c r="U436" s="143">
        <f t="shared" si="95"/>
        <v>0</v>
      </c>
      <c r="V436" s="143">
        <f t="shared" si="96"/>
        <v>0</v>
      </c>
      <c r="W436" s="143">
        <f t="shared" si="97"/>
        <v>0</v>
      </c>
      <c r="X436" s="143">
        <f t="shared" si="98"/>
        <v>0</v>
      </c>
      <c r="Y436" s="143">
        <f t="shared" si="99"/>
        <v>0</v>
      </c>
      <c r="Z436" s="143">
        <f t="shared" si="100"/>
        <v>0</v>
      </c>
      <c r="AA436" s="143">
        <f t="shared" si="101"/>
        <v>0</v>
      </c>
      <c r="AB436" s="143">
        <f t="shared" si="102"/>
        <v>0</v>
      </c>
      <c r="AC436" s="143">
        <f t="shared" si="103"/>
        <v>0</v>
      </c>
      <c r="AD436" s="143">
        <f t="shared" si="104"/>
        <v>0</v>
      </c>
      <c r="AE436" s="142"/>
    </row>
    <row r="437" spans="1:31" x14ac:dyDescent="0.3">
      <c r="A437" s="147" t="s">
        <v>3239</v>
      </c>
      <c r="B437" s="147">
        <v>5.7401130729864636E-2</v>
      </c>
      <c r="C437" s="146">
        <f t="shared" si="90"/>
        <v>1.1148000381441295E-4</v>
      </c>
      <c r="D437" s="145">
        <f t="shared" si="91"/>
        <v>111480.00381441295</v>
      </c>
      <c r="E437" s="144">
        <v>0</v>
      </c>
      <c r="F437" s="144">
        <v>0</v>
      </c>
      <c r="G437" s="144">
        <v>0</v>
      </c>
      <c r="H437" s="144">
        <v>0</v>
      </c>
      <c r="I437" s="144">
        <v>0</v>
      </c>
      <c r="J437" s="144">
        <v>0</v>
      </c>
      <c r="K437" s="144">
        <v>0</v>
      </c>
      <c r="L437" s="144">
        <v>0</v>
      </c>
      <c r="M437" s="144">
        <v>0</v>
      </c>
      <c r="N437" s="144">
        <v>0</v>
      </c>
      <c r="O437" s="144">
        <v>0</v>
      </c>
      <c r="P437" s="144">
        <v>0</v>
      </c>
      <c r="Q437" s="144">
        <v>0</v>
      </c>
      <c r="R437" s="143">
        <f t="shared" si="92"/>
        <v>0</v>
      </c>
      <c r="S437" s="143">
        <f t="shared" si="93"/>
        <v>0</v>
      </c>
      <c r="T437" s="143">
        <f t="shared" si="94"/>
        <v>0</v>
      </c>
      <c r="U437" s="143">
        <f t="shared" si="95"/>
        <v>0</v>
      </c>
      <c r="V437" s="143">
        <f t="shared" si="96"/>
        <v>0</v>
      </c>
      <c r="W437" s="143">
        <f t="shared" si="97"/>
        <v>0</v>
      </c>
      <c r="X437" s="143">
        <f t="shared" si="98"/>
        <v>0</v>
      </c>
      <c r="Y437" s="143">
        <f t="shared" si="99"/>
        <v>0</v>
      </c>
      <c r="Z437" s="143">
        <f t="shared" si="100"/>
        <v>0</v>
      </c>
      <c r="AA437" s="143">
        <f t="shared" si="101"/>
        <v>0</v>
      </c>
      <c r="AB437" s="143">
        <f t="shared" si="102"/>
        <v>0</v>
      </c>
      <c r="AC437" s="143">
        <f t="shared" si="103"/>
        <v>0</v>
      </c>
      <c r="AD437" s="143">
        <f t="shared" si="104"/>
        <v>0</v>
      </c>
      <c r="AE437" s="142"/>
    </row>
    <row r="438" spans="1:31" x14ac:dyDescent="0.3">
      <c r="A438" s="147" t="s">
        <v>3238</v>
      </c>
      <c r="B438" s="147">
        <v>0.39725880818357018</v>
      </c>
      <c r="C438" s="146">
        <f t="shared" si="90"/>
        <v>7.7152510566437721E-4</v>
      </c>
      <c r="D438" s="145">
        <f t="shared" si="91"/>
        <v>771525.10566437722</v>
      </c>
      <c r="E438" s="144">
        <v>0</v>
      </c>
      <c r="F438" s="144">
        <v>0</v>
      </c>
      <c r="G438" s="144">
        <v>0</v>
      </c>
      <c r="H438" s="144">
        <v>0</v>
      </c>
      <c r="I438" s="144">
        <v>0</v>
      </c>
      <c r="J438" s="144">
        <v>0</v>
      </c>
      <c r="K438" s="144">
        <v>0</v>
      </c>
      <c r="L438" s="144">
        <v>0</v>
      </c>
      <c r="M438" s="144">
        <v>0</v>
      </c>
      <c r="N438" s="144">
        <v>0</v>
      </c>
      <c r="O438" s="144">
        <v>0</v>
      </c>
      <c r="P438" s="144">
        <v>0</v>
      </c>
      <c r="Q438" s="144">
        <v>0</v>
      </c>
      <c r="R438" s="143">
        <f t="shared" si="92"/>
        <v>0</v>
      </c>
      <c r="S438" s="143">
        <f t="shared" si="93"/>
        <v>0</v>
      </c>
      <c r="T438" s="143">
        <f t="shared" si="94"/>
        <v>0</v>
      </c>
      <c r="U438" s="143">
        <f t="shared" si="95"/>
        <v>0</v>
      </c>
      <c r="V438" s="143">
        <f t="shared" si="96"/>
        <v>0</v>
      </c>
      <c r="W438" s="143">
        <f t="shared" si="97"/>
        <v>0</v>
      </c>
      <c r="X438" s="143">
        <f t="shared" si="98"/>
        <v>0</v>
      </c>
      <c r="Y438" s="143">
        <f t="shared" si="99"/>
        <v>0</v>
      </c>
      <c r="Z438" s="143">
        <f t="shared" si="100"/>
        <v>0</v>
      </c>
      <c r="AA438" s="143">
        <f t="shared" si="101"/>
        <v>0</v>
      </c>
      <c r="AB438" s="143">
        <f t="shared" si="102"/>
        <v>0</v>
      </c>
      <c r="AC438" s="143">
        <f t="shared" si="103"/>
        <v>0</v>
      </c>
      <c r="AD438" s="143">
        <f t="shared" si="104"/>
        <v>0</v>
      </c>
      <c r="AE438" s="142"/>
    </row>
    <row r="439" spans="1:31" x14ac:dyDescent="0.3">
      <c r="A439" s="147" t="s">
        <v>3237</v>
      </c>
      <c r="B439" s="147">
        <v>0.45427721962890666</v>
      </c>
      <c r="C439" s="146">
        <f t="shared" si="90"/>
        <v>8.822618219031527E-4</v>
      </c>
      <c r="D439" s="145">
        <f t="shared" si="91"/>
        <v>882261.82190315274</v>
      </c>
      <c r="E439" s="144">
        <v>1.49</v>
      </c>
      <c r="F439" s="144">
        <v>1.1100000000000001</v>
      </c>
      <c r="G439" s="144">
        <v>0.28000000000000003</v>
      </c>
      <c r="H439" s="144">
        <v>0</v>
      </c>
      <c r="I439" s="144">
        <v>0</v>
      </c>
      <c r="J439" s="144">
        <v>0</v>
      </c>
      <c r="K439" s="144">
        <v>0</v>
      </c>
      <c r="L439" s="144">
        <v>0</v>
      </c>
      <c r="M439" s="144">
        <v>0.28000000000000003</v>
      </c>
      <c r="N439" s="144">
        <v>0</v>
      </c>
      <c r="O439" s="144">
        <v>0</v>
      </c>
      <c r="P439" s="144">
        <v>0</v>
      </c>
      <c r="Q439" s="144">
        <v>1.77</v>
      </c>
      <c r="R439" s="143">
        <f t="shared" si="92"/>
        <v>13145.701146356976</v>
      </c>
      <c r="S439" s="143">
        <f t="shared" si="93"/>
        <v>9793.1062231249962</v>
      </c>
      <c r="T439" s="143">
        <f t="shared" si="94"/>
        <v>2470.333101328828</v>
      </c>
      <c r="U439" s="143">
        <f t="shared" si="95"/>
        <v>0</v>
      </c>
      <c r="V439" s="143">
        <f t="shared" si="96"/>
        <v>0</v>
      </c>
      <c r="W439" s="143">
        <f t="shared" si="97"/>
        <v>0</v>
      </c>
      <c r="X439" s="143">
        <f t="shared" si="98"/>
        <v>0</v>
      </c>
      <c r="Y439" s="143">
        <f t="shared" si="99"/>
        <v>0</v>
      </c>
      <c r="Z439" s="143">
        <f t="shared" si="100"/>
        <v>2470.333101328828</v>
      </c>
      <c r="AA439" s="143">
        <f t="shared" si="101"/>
        <v>0</v>
      </c>
      <c r="AB439" s="143">
        <f t="shared" si="102"/>
        <v>0</v>
      </c>
      <c r="AC439" s="143">
        <f t="shared" si="103"/>
        <v>0</v>
      </c>
      <c r="AD439" s="143">
        <f t="shared" si="104"/>
        <v>15616.034247685804</v>
      </c>
      <c r="AE439" s="142"/>
    </row>
    <row r="440" spans="1:31" x14ac:dyDescent="0.3">
      <c r="A440" s="147" t="s">
        <v>3236</v>
      </c>
      <c r="B440" s="147">
        <v>0.57968892320192622</v>
      </c>
      <c r="C440" s="146">
        <f t="shared" si="90"/>
        <v>1.125826661391903E-3</v>
      </c>
      <c r="D440" s="145">
        <f t="shared" si="91"/>
        <v>1125826.6613919029</v>
      </c>
      <c r="E440" s="144">
        <v>0</v>
      </c>
      <c r="F440" s="144">
        <v>0</v>
      </c>
      <c r="G440" s="144">
        <v>0</v>
      </c>
      <c r="H440" s="144">
        <v>0</v>
      </c>
      <c r="I440" s="144">
        <v>0</v>
      </c>
      <c r="J440" s="144">
        <v>0</v>
      </c>
      <c r="K440" s="144">
        <v>0</v>
      </c>
      <c r="L440" s="144">
        <v>0</v>
      </c>
      <c r="M440" s="144">
        <v>0</v>
      </c>
      <c r="N440" s="144">
        <v>0</v>
      </c>
      <c r="O440" s="144">
        <v>0</v>
      </c>
      <c r="P440" s="144">
        <v>0</v>
      </c>
      <c r="Q440" s="144">
        <v>0</v>
      </c>
      <c r="R440" s="143">
        <f t="shared" si="92"/>
        <v>0</v>
      </c>
      <c r="S440" s="143">
        <f t="shared" si="93"/>
        <v>0</v>
      </c>
      <c r="T440" s="143">
        <f t="shared" si="94"/>
        <v>0</v>
      </c>
      <c r="U440" s="143">
        <f t="shared" si="95"/>
        <v>0</v>
      </c>
      <c r="V440" s="143">
        <f t="shared" si="96"/>
        <v>0</v>
      </c>
      <c r="W440" s="143">
        <f t="shared" si="97"/>
        <v>0</v>
      </c>
      <c r="X440" s="143">
        <f t="shared" si="98"/>
        <v>0</v>
      </c>
      <c r="Y440" s="143">
        <f t="shared" si="99"/>
        <v>0</v>
      </c>
      <c r="Z440" s="143">
        <f t="shared" si="100"/>
        <v>0</v>
      </c>
      <c r="AA440" s="143">
        <f t="shared" si="101"/>
        <v>0</v>
      </c>
      <c r="AB440" s="143">
        <f t="shared" si="102"/>
        <v>0</v>
      </c>
      <c r="AC440" s="143">
        <f t="shared" si="103"/>
        <v>0</v>
      </c>
      <c r="AD440" s="143">
        <f t="shared" si="104"/>
        <v>0</v>
      </c>
      <c r="AE440" s="142"/>
    </row>
    <row r="441" spans="1:31" x14ac:dyDescent="0.3">
      <c r="A441" s="147" t="s">
        <v>3235</v>
      </c>
      <c r="B441" s="147">
        <v>0.70699649249870689</v>
      </c>
      <c r="C441" s="146">
        <f t="shared" si="90"/>
        <v>1.3730735035769265E-3</v>
      </c>
      <c r="D441" s="145">
        <f t="shared" si="91"/>
        <v>1373073.5035769264</v>
      </c>
      <c r="E441" s="144">
        <v>0</v>
      </c>
      <c r="F441" s="144">
        <v>0</v>
      </c>
      <c r="G441" s="144">
        <v>0</v>
      </c>
      <c r="H441" s="144">
        <v>0</v>
      </c>
      <c r="I441" s="144">
        <v>0</v>
      </c>
      <c r="J441" s="144">
        <v>0</v>
      </c>
      <c r="K441" s="144">
        <v>0</v>
      </c>
      <c r="L441" s="144">
        <v>0</v>
      </c>
      <c r="M441" s="144">
        <v>0</v>
      </c>
      <c r="N441" s="144">
        <v>0</v>
      </c>
      <c r="O441" s="144">
        <v>0</v>
      </c>
      <c r="P441" s="144">
        <v>0</v>
      </c>
      <c r="Q441" s="144">
        <v>0</v>
      </c>
      <c r="R441" s="143">
        <f t="shared" si="92"/>
        <v>0</v>
      </c>
      <c r="S441" s="143">
        <f t="shared" si="93"/>
        <v>0</v>
      </c>
      <c r="T441" s="143">
        <f t="shared" si="94"/>
        <v>0</v>
      </c>
      <c r="U441" s="143">
        <f t="shared" si="95"/>
        <v>0</v>
      </c>
      <c r="V441" s="143">
        <f t="shared" si="96"/>
        <v>0</v>
      </c>
      <c r="W441" s="143">
        <f t="shared" si="97"/>
        <v>0</v>
      </c>
      <c r="X441" s="143">
        <f t="shared" si="98"/>
        <v>0</v>
      </c>
      <c r="Y441" s="143">
        <f t="shared" si="99"/>
        <v>0</v>
      </c>
      <c r="Z441" s="143">
        <f t="shared" si="100"/>
        <v>0</v>
      </c>
      <c r="AA441" s="143">
        <f t="shared" si="101"/>
        <v>0</v>
      </c>
      <c r="AB441" s="143">
        <f t="shared" si="102"/>
        <v>0</v>
      </c>
      <c r="AC441" s="143">
        <f t="shared" si="103"/>
        <v>0</v>
      </c>
      <c r="AD441" s="143">
        <f t="shared" si="104"/>
        <v>0</v>
      </c>
      <c r="AE441" s="142"/>
    </row>
    <row r="442" spans="1:31" x14ac:dyDescent="0.3">
      <c r="A442" s="147" t="s">
        <v>3234</v>
      </c>
      <c r="B442" s="147">
        <v>0.40561789775338619</v>
      </c>
      <c r="C442" s="146">
        <f t="shared" si="90"/>
        <v>7.8775947814588093E-4</v>
      </c>
      <c r="D442" s="145">
        <f t="shared" si="91"/>
        <v>787759.47814588097</v>
      </c>
      <c r="E442" s="144">
        <v>0</v>
      </c>
      <c r="F442" s="144">
        <v>0</v>
      </c>
      <c r="G442" s="144">
        <v>0</v>
      </c>
      <c r="H442" s="144">
        <v>0</v>
      </c>
      <c r="I442" s="144">
        <v>0</v>
      </c>
      <c r="J442" s="144">
        <v>0</v>
      </c>
      <c r="K442" s="144">
        <v>0</v>
      </c>
      <c r="L442" s="144">
        <v>0</v>
      </c>
      <c r="M442" s="144">
        <v>0</v>
      </c>
      <c r="N442" s="144">
        <v>0</v>
      </c>
      <c r="O442" s="144">
        <v>0</v>
      </c>
      <c r="P442" s="144">
        <v>0</v>
      </c>
      <c r="Q442" s="144">
        <v>0</v>
      </c>
      <c r="R442" s="143">
        <f t="shared" si="92"/>
        <v>0</v>
      </c>
      <c r="S442" s="143">
        <f t="shared" si="93"/>
        <v>0</v>
      </c>
      <c r="T442" s="143">
        <f t="shared" si="94"/>
        <v>0</v>
      </c>
      <c r="U442" s="143">
        <f t="shared" si="95"/>
        <v>0</v>
      </c>
      <c r="V442" s="143">
        <f t="shared" si="96"/>
        <v>0</v>
      </c>
      <c r="W442" s="143">
        <f t="shared" si="97"/>
        <v>0</v>
      </c>
      <c r="X442" s="143">
        <f t="shared" si="98"/>
        <v>0</v>
      </c>
      <c r="Y442" s="143">
        <f t="shared" si="99"/>
        <v>0</v>
      </c>
      <c r="Z442" s="143">
        <f t="shared" si="100"/>
        <v>0</v>
      </c>
      <c r="AA442" s="143">
        <f t="shared" si="101"/>
        <v>0</v>
      </c>
      <c r="AB442" s="143">
        <f t="shared" si="102"/>
        <v>0</v>
      </c>
      <c r="AC442" s="143">
        <f t="shared" si="103"/>
        <v>0</v>
      </c>
      <c r="AD442" s="143">
        <f t="shared" si="104"/>
        <v>0</v>
      </c>
      <c r="AE442" s="142"/>
    </row>
    <row r="443" spans="1:31" x14ac:dyDescent="0.3">
      <c r="A443" s="147" t="s">
        <v>3233</v>
      </c>
      <c r="B443" s="147">
        <v>0.94125301054095178</v>
      </c>
      <c r="C443" s="146">
        <f t="shared" si="90"/>
        <v>1.8280282613115767E-3</v>
      </c>
      <c r="D443" s="145">
        <f t="shared" si="91"/>
        <v>1828028.2613115767</v>
      </c>
      <c r="E443" s="144">
        <v>0</v>
      </c>
      <c r="F443" s="144">
        <v>0</v>
      </c>
      <c r="G443" s="144">
        <v>0</v>
      </c>
      <c r="H443" s="144">
        <v>0</v>
      </c>
      <c r="I443" s="144">
        <v>0</v>
      </c>
      <c r="J443" s="144">
        <v>0</v>
      </c>
      <c r="K443" s="144">
        <v>0</v>
      </c>
      <c r="L443" s="144">
        <v>0</v>
      </c>
      <c r="M443" s="144">
        <v>0</v>
      </c>
      <c r="N443" s="144">
        <v>0</v>
      </c>
      <c r="O443" s="144">
        <v>0</v>
      </c>
      <c r="P443" s="144">
        <v>0</v>
      </c>
      <c r="Q443" s="144">
        <v>0</v>
      </c>
      <c r="R443" s="143">
        <f t="shared" si="92"/>
        <v>0</v>
      </c>
      <c r="S443" s="143">
        <f t="shared" si="93"/>
        <v>0</v>
      </c>
      <c r="T443" s="143">
        <f t="shared" si="94"/>
        <v>0</v>
      </c>
      <c r="U443" s="143">
        <f t="shared" si="95"/>
        <v>0</v>
      </c>
      <c r="V443" s="143">
        <f t="shared" si="96"/>
        <v>0</v>
      </c>
      <c r="W443" s="143">
        <f t="shared" si="97"/>
        <v>0</v>
      </c>
      <c r="X443" s="143">
        <f t="shared" si="98"/>
        <v>0</v>
      </c>
      <c r="Y443" s="143">
        <f t="shared" si="99"/>
        <v>0</v>
      </c>
      <c r="Z443" s="143">
        <f t="shared" si="100"/>
        <v>0</v>
      </c>
      <c r="AA443" s="143">
        <f t="shared" si="101"/>
        <v>0</v>
      </c>
      <c r="AB443" s="143">
        <f t="shared" si="102"/>
        <v>0</v>
      </c>
      <c r="AC443" s="143">
        <f t="shared" si="103"/>
        <v>0</v>
      </c>
      <c r="AD443" s="143">
        <f t="shared" si="104"/>
        <v>0</v>
      </c>
      <c r="AE443" s="142"/>
    </row>
    <row r="444" spans="1:31" x14ac:dyDescent="0.3">
      <c r="A444" s="147" t="s">
        <v>3232</v>
      </c>
      <c r="B444" s="147">
        <v>0.34757368132116195</v>
      </c>
      <c r="C444" s="146">
        <f t="shared" si="90"/>
        <v>6.7503052338502355E-4</v>
      </c>
      <c r="D444" s="145">
        <f t="shared" si="91"/>
        <v>675030.52338502358</v>
      </c>
      <c r="E444" s="144">
        <v>0</v>
      </c>
      <c r="F444" s="144">
        <v>0</v>
      </c>
      <c r="G444" s="144">
        <v>0</v>
      </c>
      <c r="H444" s="144">
        <v>0</v>
      </c>
      <c r="I444" s="144">
        <v>0</v>
      </c>
      <c r="J444" s="144">
        <v>0</v>
      </c>
      <c r="K444" s="144">
        <v>0</v>
      </c>
      <c r="L444" s="144">
        <v>0</v>
      </c>
      <c r="M444" s="144">
        <v>0</v>
      </c>
      <c r="N444" s="144">
        <v>0</v>
      </c>
      <c r="O444" s="144">
        <v>0</v>
      </c>
      <c r="P444" s="144">
        <v>0</v>
      </c>
      <c r="Q444" s="144">
        <v>0</v>
      </c>
      <c r="R444" s="143">
        <f t="shared" si="92"/>
        <v>0</v>
      </c>
      <c r="S444" s="143">
        <f t="shared" si="93"/>
        <v>0</v>
      </c>
      <c r="T444" s="143">
        <f t="shared" si="94"/>
        <v>0</v>
      </c>
      <c r="U444" s="143">
        <f t="shared" si="95"/>
        <v>0</v>
      </c>
      <c r="V444" s="143">
        <f t="shared" si="96"/>
        <v>0</v>
      </c>
      <c r="W444" s="143">
        <f t="shared" si="97"/>
        <v>0</v>
      </c>
      <c r="X444" s="143">
        <f t="shared" si="98"/>
        <v>0</v>
      </c>
      <c r="Y444" s="143">
        <f t="shared" si="99"/>
        <v>0</v>
      </c>
      <c r="Z444" s="143">
        <f t="shared" si="100"/>
        <v>0</v>
      </c>
      <c r="AA444" s="143">
        <f t="shared" si="101"/>
        <v>0</v>
      </c>
      <c r="AB444" s="143">
        <f t="shared" si="102"/>
        <v>0</v>
      </c>
      <c r="AC444" s="143">
        <f t="shared" si="103"/>
        <v>0</v>
      </c>
      <c r="AD444" s="143">
        <f t="shared" si="104"/>
        <v>0</v>
      </c>
      <c r="AE444" s="142"/>
    </row>
    <row r="445" spans="1:31" x14ac:dyDescent="0.3">
      <c r="A445" s="147" t="s">
        <v>3231</v>
      </c>
      <c r="B445" s="147">
        <v>0.60455759087184835</v>
      </c>
      <c r="C445" s="146">
        <f t="shared" si="90"/>
        <v>1.1741246501501606E-3</v>
      </c>
      <c r="D445" s="145">
        <f t="shared" si="91"/>
        <v>1174124.6501501605</v>
      </c>
      <c r="E445" s="144">
        <v>0.04</v>
      </c>
      <c r="F445" s="144">
        <v>0.02</v>
      </c>
      <c r="G445" s="144">
        <v>0</v>
      </c>
      <c r="H445" s="144">
        <v>0</v>
      </c>
      <c r="I445" s="144">
        <v>0</v>
      </c>
      <c r="J445" s="144">
        <v>0</v>
      </c>
      <c r="K445" s="144">
        <v>0</v>
      </c>
      <c r="L445" s="144">
        <v>0</v>
      </c>
      <c r="M445" s="144">
        <v>0</v>
      </c>
      <c r="N445" s="144">
        <v>0</v>
      </c>
      <c r="O445" s="144">
        <v>0</v>
      </c>
      <c r="P445" s="144">
        <v>0</v>
      </c>
      <c r="Q445" s="144">
        <v>0.04</v>
      </c>
      <c r="R445" s="143">
        <f t="shared" si="92"/>
        <v>469.64986006006421</v>
      </c>
      <c r="S445" s="143">
        <f t="shared" si="93"/>
        <v>234.82493003003211</v>
      </c>
      <c r="T445" s="143">
        <f t="shared" si="94"/>
        <v>0</v>
      </c>
      <c r="U445" s="143">
        <f t="shared" si="95"/>
        <v>0</v>
      </c>
      <c r="V445" s="143">
        <f t="shared" si="96"/>
        <v>0</v>
      </c>
      <c r="W445" s="143">
        <f t="shared" si="97"/>
        <v>0</v>
      </c>
      <c r="X445" s="143">
        <f t="shared" si="98"/>
        <v>0</v>
      </c>
      <c r="Y445" s="143">
        <f t="shared" si="99"/>
        <v>0</v>
      </c>
      <c r="Z445" s="143">
        <f t="shared" si="100"/>
        <v>0</v>
      </c>
      <c r="AA445" s="143">
        <f t="shared" si="101"/>
        <v>0</v>
      </c>
      <c r="AB445" s="143">
        <f t="shared" si="102"/>
        <v>0</v>
      </c>
      <c r="AC445" s="143">
        <f t="shared" si="103"/>
        <v>0</v>
      </c>
      <c r="AD445" s="143">
        <f t="shared" si="104"/>
        <v>469.64986006006421</v>
      </c>
      <c r="AE445" s="142"/>
    </row>
    <row r="446" spans="1:31" x14ac:dyDescent="0.3">
      <c r="A446" s="147" t="s">
        <v>3230</v>
      </c>
      <c r="B446" s="147">
        <v>0.32106002086012186</v>
      </c>
      <c r="C446" s="146">
        <f t="shared" si="90"/>
        <v>6.235377577940317E-4</v>
      </c>
      <c r="D446" s="145">
        <f t="shared" si="91"/>
        <v>623537.75779403164</v>
      </c>
      <c r="E446" s="144">
        <v>0</v>
      </c>
      <c r="F446" s="144">
        <v>0</v>
      </c>
      <c r="G446" s="144">
        <v>0</v>
      </c>
      <c r="H446" s="144">
        <v>0</v>
      </c>
      <c r="I446" s="144">
        <v>0</v>
      </c>
      <c r="J446" s="144">
        <v>0</v>
      </c>
      <c r="K446" s="144">
        <v>0</v>
      </c>
      <c r="L446" s="144">
        <v>0</v>
      </c>
      <c r="M446" s="144">
        <v>0</v>
      </c>
      <c r="N446" s="144">
        <v>0</v>
      </c>
      <c r="O446" s="144">
        <v>0</v>
      </c>
      <c r="P446" s="144">
        <v>0</v>
      </c>
      <c r="Q446" s="144">
        <v>0</v>
      </c>
      <c r="R446" s="143">
        <f t="shared" si="92"/>
        <v>0</v>
      </c>
      <c r="S446" s="143">
        <f t="shared" si="93"/>
        <v>0</v>
      </c>
      <c r="T446" s="143">
        <f t="shared" si="94"/>
        <v>0</v>
      </c>
      <c r="U446" s="143">
        <f t="shared" si="95"/>
        <v>0</v>
      </c>
      <c r="V446" s="143">
        <f t="shared" si="96"/>
        <v>0</v>
      </c>
      <c r="W446" s="143">
        <f t="shared" si="97"/>
        <v>0</v>
      </c>
      <c r="X446" s="143">
        <f t="shared" si="98"/>
        <v>0</v>
      </c>
      <c r="Y446" s="143">
        <f t="shared" si="99"/>
        <v>0</v>
      </c>
      <c r="Z446" s="143">
        <f t="shared" si="100"/>
        <v>0</v>
      </c>
      <c r="AA446" s="143">
        <f t="shared" si="101"/>
        <v>0</v>
      </c>
      <c r="AB446" s="143">
        <f t="shared" si="102"/>
        <v>0</v>
      </c>
      <c r="AC446" s="143">
        <f t="shared" si="103"/>
        <v>0</v>
      </c>
      <c r="AD446" s="143">
        <f t="shared" si="104"/>
        <v>0</v>
      </c>
      <c r="AE446" s="142"/>
    </row>
    <row r="447" spans="1:31" x14ac:dyDescent="0.3">
      <c r="A447" s="147" t="s">
        <v>3229</v>
      </c>
      <c r="B447" s="147">
        <v>0.20064833574605023</v>
      </c>
      <c r="C447" s="146">
        <f t="shared" si="90"/>
        <v>3.8968356459026217E-4</v>
      </c>
      <c r="D447" s="145">
        <f t="shared" si="91"/>
        <v>389683.56459026219</v>
      </c>
      <c r="E447" s="144">
        <v>0</v>
      </c>
      <c r="F447" s="144">
        <v>0</v>
      </c>
      <c r="G447" s="144">
        <v>0</v>
      </c>
      <c r="H447" s="144">
        <v>0</v>
      </c>
      <c r="I447" s="144">
        <v>0</v>
      </c>
      <c r="J447" s="144">
        <v>0</v>
      </c>
      <c r="K447" s="144">
        <v>0</v>
      </c>
      <c r="L447" s="144">
        <v>0</v>
      </c>
      <c r="M447" s="144">
        <v>0</v>
      </c>
      <c r="N447" s="144">
        <v>0</v>
      </c>
      <c r="O447" s="144">
        <v>0</v>
      </c>
      <c r="P447" s="144">
        <v>0</v>
      </c>
      <c r="Q447" s="144">
        <v>0</v>
      </c>
      <c r="R447" s="143">
        <f t="shared" si="92"/>
        <v>0</v>
      </c>
      <c r="S447" s="143">
        <f t="shared" si="93"/>
        <v>0</v>
      </c>
      <c r="T447" s="143">
        <f t="shared" si="94"/>
        <v>0</v>
      </c>
      <c r="U447" s="143">
        <f t="shared" si="95"/>
        <v>0</v>
      </c>
      <c r="V447" s="143">
        <f t="shared" si="96"/>
        <v>0</v>
      </c>
      <c r="W447" s="143">
        <f t="shared" si="97"/>
        <v>0</v>
      </c>
      <c r="X447" s="143">
        <f t="shared" si="98"/>
        <v>0</v>
      </c>
      <c r="Y447" s="143">
        <f t="shared" si="99"/>
        <v>0</v>
      </c>
      <c r="Z447" s="143">
        <f t="shared" si="100"/>
        <v>0</v>
      </c>
      <c r="AA447" s="143">
        <f t="shared" si="101"/>
        <v>0</v>
      </c>
      <c r="AB447" s="143">
        <f t="shared" si="102"/>
        <v>0</v>
      </c>
      <c r="AC447" s="143">
        <f t="shared" si="103"/>
        <v>0</v>
      </c>
      <c r="AD447" s="143">
        <f t="shared" si="104"/>
        <v>0</v>
      </c>
      <c r="AE447" s="142"/>
    </row>
    <row r="448" spans="1:31" x14ac:dyDescent="0.3">
      <c r="A448" s="147" t="s">
        <v>3228</v>
      </c>
      <c r="B448" s="147">
        <v>0.106896327124542</v>
      </c>
      <c r="C448" s="146">
        <f t="shared" si="90"/>
        <v>2.0760571793737519E-4</v>
      </c>
      <c r="D448" s="145">
        <f t="shared" si="91"/>
        <v>207605.71793737519</v>
      </c>
      <c r="E448" s="144">
        <v>1.81</v>
      </c>
      <c r="F448" s="144">
        <v>1.81</v>
      </c>
      <c r="G448" s="144">
        <v>1.64</v>
      </c>
      <c r="H448" s="144">
        <v>0</v>
      </c>
      <c r="I448" s="144">
        <v>0</v>
      </c>
      <c r="J448" s="144">
        <v>0</v>
      </c>
      <c r="K448" s="144">
        <v>0</v>
      </c>
      <c r="L448" s="144">
        <v>0</v>
      </c>
      <c r="M448" s="144">
        <v>0</v>
      </c>
      <c r="N448" s="144">
        <v>0</v>
      </c>
      <c r="O448" s="144">
        <v>0</v>
      </c>
      <c r="P448" s="144">
        <v>0</v>
      </c>
      <c r="Q448" s="144">
        <v>3.45</v>
      </c>
      <c r="R448" s="143">
        <f t="shared" si="92"/>
        <v>3757.6634946664913</v>
      </c>
      <c r="S448" s="143">
        <f t="shared" si="93"/>
        <v>3757.6634946664913</v>
      </c>
      <c r="T448" s="143">
        <f t="shared" si="94"/>
        <v>3404.733774172953</v>
      </c>
      <c r="U448" s="143">
        <f t="shared" si="95"/>
        <v>0</v>
      </c>
      <c r="V448" s="143">
        <f t="shared" si="96"/>
        <v>0</v>
      </c>
      <c r="W448" s="143">
        <f t="shared" si="97"/>
        <v>0</v>
      </c>
      <c r="X448" s="143">
        <f t="shared" si="98"/>
        <v>0</v>
      </c>
      <c r="Y448" s="143">
        <f t="shared" si="99"/>
        <v>0</v>
      </c>
      <c r="Z448" s="143">
        <f t="shared" si="100"/>
        <v>0</v>
      </c>
      <c r="AA448" s="143">
        <f t="shared" si="101"/>
        <v>0</v>
      </c>
      <c r="AB448" s="143">
        <f t="shared" si="102"/>
        <v>0</v>
      </c>
      <c r="AC448" s="143">
        <f t="shared" si="103"/>
        <v>0</v>
      </c>
      <c r="AD448" s="143">
        <f t="shared" si="104"/>
        <v>7162.3972688394451</v>
      </c>
      <c r="AE448" s="142"/>
    </row>
    <row r="449" spans="1:31" x14ac:dyDescent="0.3">
      <c r="A449" s="147" t="s">
        <v>3227</v>
      </c>
      <c r="B449" s="147">
        <v>0.76770187554418823</v>
      </c>
      <c r="C449" s="146">
        <f t="shared" si="90"/>
        <v>1.490970768794817E-3</v>
      </c>
      <c r="D449" s="145">
        <f t="shared" si="91"/>
        <v>1490970.7687948169</v>
      </c>
      <c r="E449" s="144">
        <v>5.45</v>
      </c>
      <c r="F449" s="144">
        <v>5.12</v>
      </c>
      <c r="G449" s="144">
        <v>1.75</v>
      </c>
      <c r="H449" s="144">
        <v>0</v>
      </c>
      <c r="I449" s="144">
        <v>0</v>
      </c>
      <c r="J449" s="144">
        <v>0</v>
      </c>
      <c r="K449" s="144">
        <v>0</v>
      </c>
      <c r="L449" s="144">
        <v>0</v>
      </c>
      <c r="M449" s="144">
        <v>0</v>
      </c>
      <c r="N449" s="144">
        <v>0</v>
      </c>
      <c r="O449" s="144">
        <v>0</v>
      </c>
      <c r="P449" s="144">
        <v>0</v>
      </c>
      <c r="Q449" s="144">
        <v>7.2</v>
      </c>
      <c r="R449" s="143">
        <f t="shared" si="92"/>
        <v>81257.906899317517</v>
      </c>
      <c r="S449" s="143">
        <f t="shared" si="93"/>
        <v>76337.703362294633</v>
      </c>
      <c r="T449" s="143">
        <f t="shared" si="94"/>
        <v>26091.9884539093</v>
      </c>
      <c r="U449" s="143">
        <f t="shared" si="95"/>
        <v>0</v>
      </c>
      <c r="V449" s="143">
        <f t="shared" si="96"/>
        <v>0</v>
      </c>
      <c r="W449" s="143">
        <f t="shared" si="97"/>
        <v>0</v>
      </c>
      <c r="X449" s="143">
        <f t="shared" si="98"/>
        <v>0</v>
      </c>
      <c r="Y449" s="143">
        <f t="shared" si="99"/>
        <v>0</v>
      </c>
      <c r="Z449" s="143">
        <f t="shared" si="100"/>
        <v>0</v>
      </c>
      <c r="AA449" s="143">
        <f t="shared" si="101"/>
        <v>0</v>
      </c>
      <c r="AB449" s="143">
        <f t="shared" si="102"/>
        <v>0</v>
      </c>
      <c r="AC449" s="143">
        <f t="shared" si="103"/>
        <v>0</v>
      </c>
      <c r="AD449" s="143">
        <f t="shared" si="104"/>
        <v>107349.89535322684</v>
      </c>
      <c r="AE449" s="142"/>
    </row>
    <row r="450" spans="1:31" x14ac:dyDescent="0.3">
      <c r="A450" s="147" t="s">
        <v>3226</v>
      </c>
      <c r="B450" s="147">
        <v>0.55631103510478097</v>
      </c>
      <c r="C450" s="146">
        <f t="shared" si="90"/>
        <v>1.0804239485689177E-3</v>
      </c>
      <c r="D450" s="145">
        <f t="shared" si="91"/>
        <v>1080423.9485689178</v>
      </c>
      <c r="E450" s="144">
        <v>0</v>
      </c>
      <c r="F450" s="144">
        <v>0</v>
      </c>
      <c r="G450" s="144">
        <v>0</v>
      </c>
      <c r="H450" s="144">
        <v>0</v>
      </c>
      <c r="I450" s="144">
        <v>0</v>
      </c>
      <c r="J450" s="144">
        <v>0</v>
      </c>
      <c r="K450" s="144">
        <v>0</v>
      </c>
      <c r="L450" s="144">
        <v>0</v>
      </c>
      <c r="M450" s="144">
        <v>0</v>
      </c>
      <c r="N450" s="144">
        <v>0</v>
      </c>
      <c r="O450" s="144">
        <v>0</v>
      </c>
      <c r="P450" s="144">
        <v>0</v>
      </c>
      <c r="Q450" s="144">
        <v>0</v>
      </c>
      <c r="R450" s="143">
        <f t="shared" si="92"/>
        <v>0</v>
      </c>
      <c r="S450" s="143">
        <f t="shared" si="93"/>
        <v>0</v>
      </c>
      <c r="T450" s="143">
        <f t="shared" si="94"/>
        <v>0</v>
      </c>
      <c r="U450" s="143">
        <f t="shared" si="95"/>
        <v>0</v>
      </c>
      <c r="V450" s="143">
        <f t="shared" si="96"/>
        <v>0</v>
      </c>
      <c r="W450" s="143">
        <f t="shared" si="97"/>
        <v>0</v>
      </c>
      <c r="X450" s="143">
        <f t="shared" si="98"/>
        <v>0</v>
      </c>
      <c r="Y450" s="143">
        <f t="shared" si="99"/>
        <v>0</v>
      </c>
      <c r="Z450" s="143">
        <f t="shared" si="100"/>
        <v>0</v>
      </c>
      <c r="AA450" s="143">
        <f t="shared" si="101"/>
        <v>0</v>
      </c>
      <c r="AB450" s="143">
        <f t="shared" si="102"/>
        <v>0</v>
      </c>
      <c r="AC450" s="143">
        <f t="shared" si="103"/>
        <v>0</v>
      </c>
      <c r="AD450" s="143">
        <f t="shared" si="104"/>
        <v>0</v>
      </c>
      <c r="AE450" s="142"/>
    </row>
    <row r="451" spans="1:31" x14ac:dyDescent="0.3">
      <c r="A451" s="147" t="s">
        <v>3225</v>
      </c>
      <c r="B451" s="147">
        <v>0.61242033865268997</v>
      </c>
      <c r="C451" s="146">
        <f t="shared" ref="C451:C514" si="105">B451/SUM($B$3:$B$1002)</f>
        <v>1.1893950662805514E-3</v>
      </c>
      <c r="D451" s="145">
        <f t="shared" ref="D451:D514" si="106">1000000000*C451</f>
        <v>1189395.0662805513</v>
      </c>
      <c r="E451" s="144">
        <v>0</v>
      </c>
      <c r="F451" s="144">
        <v>0</v>
      </c>
      <c r="G451" s="144">
        <v>0</v>
      </c>
      <c r="H451" s="144">
        <v>0</v>
      </c>
      <c r="I451" s="144">
        <v>0</v>
      </c>
      <c r="J451" s="144">
        <v>0</v>
      </c>
      <c r="K451" s="144">
        <v>0</v>
      </c>
      <c r="L451" s="144">
        <v>0</v>
      </c>
      <c r="M451" s="144">
        <v>0</v>
      </c>
      <c r="N451" s="144">
        <v>0</v>
      </c>
      <c r="O451" s="144">
        <v>0</v>
      </c>
      <c r="P451" s="144">
        <v>0</v>
      </c>
      <c r="Q451" s="144">
        <v>0</v>
      </c>
      <c r="R451" s="143">
        <f t="shared" ref="R451:R514" si="107">$D451*E451/100</f>
        <v>0</v>
      </c>
      <c r="S451" s="143">
        <f t="shared" ref="S451:S514" si="108">$D451*F451/100</f>
        <v>0</v>
      </c>
      <c r="T451" s="143">
        <f t="shared" ref="T451:T514" si="109">$D451*G451/100</f>
        <v>0</v>
      </c>
      <c r="U451" s="143">
        <f t="shared" ref="U451:U514" si="110">$D451*H451/100</f>
        <v>0</v>
      </c>
      <c r="V451" s="143">
        <f t="shared" ref="V451:V514" si="111">$D451*I451/100</f>
        <v>0</v>
      </c>
      <c r="W451" s="143">
        <f t="shared" ref="W451:W514" si="112">$D451*J451/100</f>
        <v>0</v>
      </c>
      <c r="X451" s="143">
        <f t="shared" ref="X451:X514" si="113">$D451*K451/100</f>
        <v>0</v>
      </c>
      <c r="Y451" s="143">
        <f t="shared" ref="Y451:Y514" si="114">$D451*L451/100</f>
        <v>0</v>
      </c>
      <c r="Z451" s="143">
        <f t="shared" ref="Z451:Z514" si="115">$D451*M451/100</f>
        <v>0</v>
      </c>
      <c r="AA451" s="143">
        <f t="shared" ref="AA451:AA514" si="116">$D451*N451/100</f>
        <v>0</v>
      </c>
      <c r="AB451" s="143">
        <f t="shared" ref="AB451:AB514" si="117">$D451*O451/100</f>
        <v>0</v>
      </c>
      <c r="AC451" s="143">
        <f t="shared" ref="AC451:AC514" si="118">$D451*P451/100</f>
        <v>0</v>
      </c>
      <c r="AD451" s="143">
        <f t="shared" ref="AD451:AD514" si="119">$D451*Q451/100</f>
        <v>0</v>
      </c>
      <c r="AE451" s="142"/>
    </row>
    <row r="452" spans="1:31" x14ac:dyDescent="0.3">
      <c r="A452" s="147" t="s">
        <v>3224</v>
      </c>
      <c r="B452" s="147">
        <v>0.32681265904181667</v>
      </c>
      <c r="C452" s="146">
        <f t="shared" si="105"/>
        <v>6.3471008346573869E-4</v>
      </c>
      <c r="D452" s="145">
        <f t="shared" si="106"/>
        <v>634710.08346573869</v>
      </c>
      <c r="E452" s="144">
        <v>0</v>
      </c>
      <c r="F452" s="144">
        <v>0</v>
      </c>
      <c r="G452" s="144">
        <v>0</v>
      </c>
      <c r="H452" s="144">
        <v>0</v>
      </c>
      <c r="I452" s="144">
        <v>0</v>
      </c>
      <c r="J452" s="144">
        <v>0</v>
      </c>
      <c r="K452" s="144">
        <v>0</v>
      </c>
      <c r="L452" s="144">
        <v>0</v>
      </c>
      <c r="M452" s="144">
        <v>0</v>
      </c>
      <c r="N452" s="144">
        <v>0</v>
      </c>
      <c r="O452" s="144">
        <v>0</v>
      </c>
      <c r="P452" s="144">
        <v>0</v>
      </c>
      <c r="Q452" s="144">
        <v>0</v>
      </c>
      <c r="R452" s="143">
        <f t="shared" si="107"/>
        <v>0</v>
      </c>
      <c r="S452" s="143">
        <f t="shared" si="108"/>
        <v>0</v>
      </c>
      <c r="T452" s="143">
        <f t="shared" si="109"/>
        <v>0</v>
      </c>
      <c r="U452" s="143">
        <f t="shared" si="110"/>
        <v>0</v>
      </c>
      <c r="V452" s="143">
        <f t="shared" si="111"/>
        <v>0</v>
      </c>
      <c r="W452" s="143">
        <f t="shared" si="112"/>
        <v>0</v>
      </c>
      <c r="X452" s="143">
        <f t="shared" si="113"/>
        <v>0</v>
      </c>
      <c r="Y452" s="143">
        <f t="shared" si="114"/>
        <v>0</v>
      </c>
      <c r="Z452" s="143">
        <f t="shared" si="115"/>
        <v>0</v>
      </c>
      <c r="AA452" s="143">
        <f t="shared" si="116"/>
        <v>0</v>
      </c>
      <c r="AB452" s="143">
        <f t="shared" si="117"/>
        <v>0</v>
      </c>
      <c r="AC452" s="143">
        <f t="shared" si="118"/>
        <v>0</v>
      </c>
      <c r="AD452" s="143">
        <f t="shared" si="119"/>
        <v>0</v>
      </c>
      <c r="AE452" s="142"/>
    </row>
    <row r="453" spans="1:31" x14ac:dyDescent="0.3">
      <c r="A453" s="147" t="s">
        <v>3223</v>
      </c>
      <c r="B453" s="147">
        <v>0.7347325674011721</v>
      </c>
      <c r="C453" s="146">
        <f t="shared" si="105"/>
        <v>1.4269403472541879E-3</v>
      </c>
      <c r="D453" s="145">
        <f t="shared" si="106"/>
        <v>1426940.3472541878</v>
      </c>
      <c r="E453" s="144">
        <v>0</v>
      </c>
      <c r="F453" s="144">
        <v>0</v>
      </c>
      <c r="G453" s="144">
        <v>7.35</v>
      </c>
      <c r="H453" s="144">
        <v>0</v>
      </c>
      <c r="I453" s="144">
        <v>0</v>
      </c>
      <c r="J453" s="144">
        <v>0</v>
      </c>
      <c r="K453" s="144">
        <v>0</v>
      </c>
      <c r="L453" s="144">
        <v>0</v>
      </c>
      <c r="M453" s="144">
        <v>1.63</v>
      </c>
      <c r="N453" s="144">
        <v>0</v>
      </c>
      <c r="O453" s="144">
        <v>0</v>
      </c>
      <c r="P453" s="144">
        <v>5.72</v>
      </c>
      <c r="Q453" s="144">
        <v>7.35</v>
      </c>
      <c r="R453" s="143">
        <f t="shared" si="107"/>
        <v>0</v>
      </c>
      <c r="S453" s="143">
        <f t="shared" si="108"/>
        <v>0</v>
      </c>
      <c r="T453" s="143">
        <f t="shared" si="109"/>
        <v>104880.1155231828</v>
      </c>
      <c r="U453" s="143">
        <f t="shared" si="110"/>
        <v>0</v>
      </c>
      <c r="V453" s="143">
        <f t="shared" si="111"/>
        <v>0</v>
      </c>
      <c r="W453" s="143">
        <f t="shared" si="112"/>
        <v>0</v>
      </c>
      <c r="X453" s="143">
        <f t="shared" si="113"/>
        <v>0</v>
      </c>
      <c r="Y453" s="143">
        <f t="shared" si="114"/>
        <v>0</v>
      </c>
      <c r="Z453" s="143">
        <f t="shared" si="115"/>
        <v>23259.127660243259</v>
      </c>
      <c r="AA453" s="143">
        <f t="shared" si="116"/>
        <v>0</v>
      </c>
      <c r="AB453" s="143">
        <f t="shared" si="117"/>
        <v>0</v>
      </c>
      <c r="AC453" s="143">
        <f t="shared" si="118"/>
        <v>81620.987862939539</v>
      </c>
      <c r="AD453" s="143">
        <f t="shared" si="119"/>
        <v>104880.1155231828</v>
      </c>
      <c r="AE453" s="142"/>
    </row>
    <row r="454" spans="1:31" x14ac:dyDescent="0.3">
      <c r="A454" s="147" t="s">
        <v>3222</v>
      </c>
      <c r="B454" s="147">
        <v>0.35895802424635759</v>
      </c>
      <c r="C454" s="146">
        <f t="shared" si="105"/>
        <v>6.9714030722705322E-4</v>
      </c>
      <c r="D454" s="145">
        <f t="shared" si="106"/>
        <v>697140.30722705321</v>
      </c>
      <c r="E454" s="144">
        <v>0</v>
      </c>
      <c r="F454" s="144">
        <v>0</v>
      </c>
      <c r="G454" s="144">
        <v>0</v>
      </c>
      <c r="H454" s="144">
        <v>0</v>
      </c>
      <c r="I454" s="144">
        <v>0</v>
      </c>
      <c r="J454" s="144">
        <v>0</v>
      </c>
      <c r="K454" s="144">
        <v>0</v>
      </c>
      <c r="L454" s="144">
        <v>0</v>
      </c>
      <c r="M454" s="144">
        <v>0</v>
      </c>
      <c r="N454" s="144">
        <v>0</v>
      </c>
      <c r="O454" s="144">
        <v>0</v>
      </c>
      <c r="P454" s="144">
        <v>0</v>
      </c>
      <c r="Q454" s="144">
        <v>0</v>
      </c>
      <c r="R454" s="143">
        <f t="shared" si="107"/>
        <v>0</v>
      </c>
      <c r="S454" s="143">
        <f t="shared" si="108"/>
        <v>0</v>
      </c>
      <c r="T454" s="143">
        <f t="shared" si="109"/>
        <v>0</v>
      </c>
      <c r="U454" s="143">
        <f t="shared" si="110"/>
        <v>0</v>
      </c>
      <c r="V454" s="143">
        <f t="shared" si="111"/>
        <v>0</v>
      </c>
      <c r="W454" s="143">
        <f t="shared" si="112"/>
        <v>0</v>
      </c>
      <c r="X454" s="143">
        <f t="shared" si="113"/>
        <v>0</v>
      </c>
      <c r="Y454" s="143">
        <f t="shared" si="114"/>
        <v>0</v>
      </c>
      <c r="Z454" s="143">
        <f t="shared" si="115"/>
        <v>0</v>
      </c>
      <c r="AA454" s="143">
        <f t="shared" si="116"/>
        <v>0</v>
      </c>
      <c r="AB454" s="143">
        <f t="shared" si="117"/>
        <v>0</v>
      </c>
      <c r="AC454" s="143">
        <f t="shared" si="118"/>
        <v>0</v>
      </c>
      <c r="AD454" s="143">
        <f t="shared" si="119"/>
        <v>0</v>
      </c>
      <c r="AE454" s="142"/>
    </row>
    <row r="455" spans="1:31" x14ac:dyDescent="0.3">
      <c r="A455" s="147" t="s">
        <v>3221</v>
      </c>
      <c r="B455" s="147">
        <v>0.85853144580130869</v>
      </c>
      <c r="C455" s="146">
        <f t="shared" si="105"/>
        <v>1.6673728833520674E-3</v>
      </c>
      <c r="D455" s="145">
        <f t="shared" si="106"/>
        <v>1667372.8833520673</v>
      </c>
      <c r="E455" s="144">
        <v>0.46</v>
      </c>
      <c r="F455" s="144">
        <v>0.46</v>
      </c>
      <c r="G455" s="144">
        <v>0.23</v>
      </c>
      <c r="H455" s="144">
        <v>0</v>
      </c>
      <c r="I455" s="144">
        <v>0</v>
      </c>
      <c r="J455" s="144">
        <v>0</v>
      </c>
      <c r="K455" s="144">
        <v>0</v>
      </c>
      <c r="L455" s="144">
        <v>0</v>
      </c>
      <c r="M455" s="144">
        <v>0</v>
      </c>
      <c r="N455" s="144">
        <v>0</v>
      </c>
      <c r="O455" s="144">
        <v>0</v>
      </c>
      <c r="P455" s="144">
        <v>0</v>
      </c>
      <c r="Q455" s="144">
        <v>0.69</v>
      </c>
      <c r="R455" s="143">
        <f t="shared" si="107"/>
        <v>7669.9152634195098</v>
      </c>
      <c r="S455" s="143">
        <f t="shared" si="108"/>
        <v>7669.9152634195098</v>
      </c>
      <c r="T455" s="143">
        <f t="shared" si="109"/>
        <v>3834.9576317097549</v>
      </c>
      <c r="U455" s="143">
        <f t="shared" si="110"/>
        <v>0</v>
      </c>
      <c r="V455" s="143">
        <f t="shared" si="111"/>
        <v>0</v>
      </c>
      <c r="W455" s="143">
        <f t="shared" si="112"/>
        <v>0</v>
      </c>
      <c r="X455" s="143">
        <f t="shared" si="113"/>
        <v>0</v>
      </c>
      <c r="Y455" s="143">
        <f t="shared" si="114"/>
        <v>0</v>
      </c>
      <c r="Z455" s="143">
        <f t="shared" si="115"/>
        <v>0</v>
      </c>
      <c r="AA455" s="143">
        <f t="shared" si="116"/>
        <v>0</v>
      </c>
      <c r="AB455" s="143">
        <f t="shared" si="117"/>
        <v>0</v>
      </c>
      <c r="AC455" s="143">
        <f t="shared" si="118"/>
        <v>0</v>
      </c>
      <c r="AD455" s="143">
        <f t="shared" si="119"/>
        <v>11504.872895129263</v>
      </c>
      <c r="AE455" s="142"/>
    </row>
    <row r="456" spans="1:31" x14ac:dyDescent="0.3">
      <c r="A456" s="147" t="s">
        <v>3220</v>
      </c>
      <c r="B456" s="147">
        <v>0.21175739244352099</v>
      </c>
      <c r="C456" s="146">
        <f t="shared" si="105"/>
        <v>4.1125870896915564E-4</v>
      </c>
      <c r="D456" s="145">
        <f t="shared" si="106"/>
        <v>411258.70896915562</v>
      </c>
      <c r="E456" s="144">
        <v>0</v>
      </c>
      <c r="F456" s="144">
        <v>0</v>
      </c>
      <c r="G456" s="144">
        <v>1.31</v>
      </c>
      <c r="H456" s="144">
        <v>0</v>
      </c>
      <c r="I456" s="144">
        <v>0</v>
      </c>
      <c r="J456" s="144">
        <v>0</v>
      </c>
      <c r="K456" s="144">
        <v>0</v>
      </c>
      <c r="L456" s="144">
        <v>0</v>
      </c>
      <c r="M456" s="144">
        <v>0</v>
      </c>
      <c r="N456" s="144">
        <v>0</v>
      </c>
      <c r="O456" s="144">
        <v>0</v>
      </c>
      <c r="P456" s="144">
        <v>0</v>
      </c>
      <c r="Q456" s="144">
        <v>1.31</v>
      </c>
      <c r="R456" s="143">
        <f t="shared" si="107"/>
        <v>0</v>
      </c>
      <c r="S456" s="143">
        <f t="shared" si="108"/>
        <v>0</v>
      </c>
      <c r="T456" s="143">
        <f t="shared" si="109"/>
        <v>5387.4890874959392</v>
      </c>
      <c r="U456" s="143">
        <f t="shared" si="110"/>
        <v>0</v>
      </c>
      <c r="V456" s="143">
        <f t="shared" si="111"/>
        <v>0</v>
      </c>
      <c r="W456" s="143">
        <f t="shared" si="112"/>
        <v>0</v>
      </c>
      <c r="X456" s="143">
        <f t="shared" si="113"/>
        <v>0</v>
      </c>
      <c r="Y456" s="143">
        <f t="shared" si="114"/>
        <v>0</v>
      </c>
      <c r="Z456" s="143">
        <f t="shared" si="115"/>
        <v>0</v>
      </c>
      <c r="AA456" s="143">
        <f t="shared" si="116"/>
        <v>0</v>
      </c>
      <c r="AB456" s="143">
        <f t="shared" si="117"/>
        <v>0</v>
      </c>
      <c r="AC456" s="143">
        <f t="shared" si="118"/>
        <v>0</v>
      </c>
      <c r="AD456" s="143">
        <f t="shared" si="119"/>
        <v>5387.4890874959392</v>
      </c>
      <c r="AE456" s="142"/>
    </row>
    <row r="457" spans="1:31" x14ac:dyDescent="0.3">
      <c r="A457" s="147" t="s">
        <v>3219</v>
      </c>
      <c r="B457" s="147">
        <v>0.41686011355200647</v>
      </c>
      <c r="C457" s="146">
        <f t="shared" si="105"/>
        <v>8.0959323375621387E-4</v>
      </c>
      <c r="D457" s="145">
        <f t="shared" si="106"/>
        <v>809593.23375621391</v>
      </c>
      <c r="E457" s="144">
        <v>0</v>
      </c>
      <c r="F457" s="144">
        <v>0</v>
      </c>
      <c r="G457" s="144">
        <v>0</v>
      </c>
      <c r="H457" s="144">
        <v>0</v>
      </c>
      <c r="I457" s="144">
        <v>0</v>
      </c>
      <c r="J457" s="144">
        <v>0</v>
      </c>
      <c r="K457" s="144">
        <v>0</v>
      </c>
      <c r="L457" s="144">
        <v>0</v>
      </c>
      <c r="M457" s="144">
        <v>0</v>
      </c>
      <c r="N457" s="144">
        <v>0</v>
      </c>
      <c r="O457" s="144">
        <v>0</v>
      </c>
      <c r="P457" s="144">
        <v>0</v>
      </c>
      <c r="Q457" s="144">
        <v>0</v>
      </c>
      <c r="R457" s="143">
        <f t="shared" si="107"/>
        <v>0</v>
      </c>
      <c r="S457" s="143">
        <f t="shared" si="108"/>
        <v>0</v>
      </c>
      <c r="T457" s="143">
        <f t="shared" si="109"/>
        <v>0</v>
      </c>
      <c r="U457" s="143">
        <f t="shared" si="110"/>
        <v>0</v>
      </c>
      <c r="V457" s="143">
        <f t="shared" si="111"/>
        <v>0</v>
      </c>
      <c r="W457" s="143">
        <f t="shared" si="112"/>
        <v>0</v>
      </c>
      <c r="X457" s="143">
        <f t="shared" si="113"/>
        <v>0</v>
      </c>
      <c r="Y457" s="143">
        <f t="shared" si="114"/>
        <v>0</v>
      </c>
      <c r="Z457" s="143">
        <f t="shared" si="115"/>
        <v>0</v>
      </c>
      <c r="AA457" s="143">
        <f t="shared" si="116"/>
        <v>0</v>
      </c>
      <c r="AB457" s="143">
        <f t="shared" si="117"/>
        <v>0</v>
      </c>
      <c r="AC457" s="143">
        <f t="shared" si="118"/>
        <v>0</v>
      </c>
      <c r="AD457" s="143">
        <f t="shared" si="119"/>
        <v>0</v>
      </c>
      <c r="AE457" s="142"/>
    </row>
    <row r="458" spans="1:31" x14ac:dyDescent="0.3">
      <c r="A458" s="147" t="s">
        <v>3218</v>
      </c>
      <c r="B458" s="147">
        <v>0.1990521624464503</v>
      </c>
      <c r="C458" s="146">
        <f t="shared" si="105"/>
        <v>3.8658360117028577E-4</v>
      </c>
      <c r="D458" s="145">
        <f t="shared" si="106"/>
        <v>386583.60117028578</v>
      </c>
      <c r="E458" s="144">
        <v>4.9400000000000004</v>
      </c>
      <c r="F458" s="144">
        <v>0.92</v>
      </c>
      <c r="G458" s="144">
        <v>0.92</v>
      </c>
      <c r="H458" s="144">
        <v>4.08</v>
      </c>
      <c r="I458" s="144">
        <v>0</v>
      </c>
      <c r="J458" s="144">
        <v>0</v>
      </c>
      <c r="K458" s="144">
        <v>0</v>
      </c>
      <c r="L458" s="144">
        <v>4.08</v>
      </c>
      <c r="M458" s="144">
        <v>0.92</v>
      </c>
      <c r="N458" s="144">
        <v>0</v>
      </c>
      <c r="O458" s="144">
        <v>0</v>
      </c>
      <c r="P458" s="144">
        <v>0</v>
      </c>
      <c r="Q458" s="144">
        <v>5.86</v>
      </c>
      <c r="R458" s="143">
        <f t="shared" si="107"/>
        <v>19097.229897812118</v>
      </c>
      <c r="S458" s="143">
        <f t="shared" si="108"/>
        <v>3556.5691307666293</v>
      </c>
      <c r="T458" s="143">
        <f t="shared" si="109"/>
        <v>3556.5691307666293</v>
      </c>
      <c r="U458" s="143">
        <f t="shared" si="110"/>
        <v>15772.610927747661</v>
      </c>
      <c r="V458" s="143">
        <f t="shared" si="111"/>
        <v>0</v>
      </c>
      <c r="W458" s="143">
        <f t="shared" si="112"/>
        <v>0</v>
      </c>
      <c r="X458" s="143">
        <f t="shared" si="113"/>
        <v>0</v>
      </c>
      <c r="Y458" s="143">
        <f t="shared" si="114"/>
        <v>15772.610927747661</v>
      </c>
      <c r="Z458" s="143">
        <f t="shared" si="115"/>
        <v>3556.5691307666293</v>
      </c>
      <c r="AA458" s="143">
        <f t="shared" si="116"/>
        <v>0</v>
      </c>
      <c r="AB458" s="143">
        <f t="shared" si="117"/>
        <v>0</v>
      </c>
      <c r="AC458" s="143">
        <f t="shared" si="118"/>
        <v>0</v>
      </c>
      <c r="AD458" s="143">
        <f t="shared" si="119"/>
        <v>22653.799028578749</v>
      </c>
      <c r="AE458" s="142"/>
    </row>
    <row r="459" spans="1:31" x14ac:dyDescent="0.3">
      <c r="A459" s="147" t="s">
        <v>3217</v>
      </c>
      <c r="B459" s="147">
        <v>7.107831819552346E-2</v>
      </c>
      <c r="C459" s="146">
        <f t="shared" si="105"/>
        <v>1.3804277168073998E-4</v>
      </c>
      <c r="D459" s="145">
        <f t="shared" si="106"/>
        <v>138042.77168073997</v>
      </c>
      <c r="E459" s="144">
        <v>0</v>
      </c>
      <c r="F459" s="144">
        <v>0</v>
      </c>
      <c r="G459" s="144">
        <v>6.19</v>
      </c>
      <c r="H459" s="144">
        <v>0</v>
      </c>
      <c r="I459" s="144">
        <v>0</v>
      </c>
      <c r="J459" s="144">
        <v>0</v>
      </c>
      <c r="K459" s="144">
        <v>0</v>
      </c>
      <c r="L459" s="144">
        <v>0</v>
      </c>
      <c r="M459" s="144">
        <v>0</v>
      </c>
      <c r="N459" s="144">
        <v>0</v>
      </c>
      <c r="O459" s="144">
        <v>0</v>
      </c>
      <c r="P459" s="144">
        <v>0</v>
      </c>
      <c r="Q459" s="144">
        <v>6.19</v>
      </c>
      <c r="R459" s="143">
        <f t="shared" si="107"/>
        <v>0</v>
      </c>
      <c r="S459" s="143">
        <f t="shared" si="108"/>
        <v>0</v>
      </c>
      <c r="T459" s="143">
        <f t="shared" si="109"/>
        <v>8544.8475670378048</v>
      </c>
      <c r="U459" s="143">
        <f t="shared" si="110"/>
        <v>0</v>
      </c>
      <c r="V459" s="143">
        <f t="shared" si="111"/>
        <v>0</v>
      </c>
      <c r="W459" s="143">
        <f t="shared" si="112"/>
        <v>0</v>
      </c>
      <c r="X459" s="143">
        <f t="shared" si="113"/>
        <v>0</v>
      </c>
      <c r="Y459" s="143">
        <f t="shared" si="114"/>
        <v>0</v>
      </c>
      <c r="Z459" s="143">
        <f t="shared" si="115"/>
        <v>0</v>
      </c>
      <c r="AA459" s="143">
        <f t="shared" si="116"/>
        <v>0</v>
      </c>
      <c r="AB459" s="143">
        <f t="shared" si="117"/>
        <v>0</v>
      </c>
      <c r="AC459" s="143">
        <f t="shared" si="118"/>
        <v>0</v>
      </c>
      <c r="AD459" s="143">
        <f t="shared" si="119"/>
        <v>8544.8475670378048</v>
      </c>
      <c r="AE459" s="142"/>
    </row>
    <row r="460" spans="1:31" x14ac:dyDescent="0.3">
      <c r="A460" s="147" t="s">
        <v>3216</v>
      </c>
      <c r="B460" s="147">
        <v>0.15429824905918044</v>
      </c>
      <c r="C460" s="146">
        <f t="shared" si="105"/>
        <v>2.9966603749715433E-4</v>
      </c>
      <c r="D460" s="145">
        <f t="shared" si="106"/>
        <v>299666.03749715432</v>
      </c>
      <c r="E460" s="144">
        <v>0</v>
      </c>
      <c r="F460" s="144">
        <v>0</v>
      </c>
      <c r="G460" s="144">
        <v>0</v>
      </c>
      <c r="H460" s="144">
        <v>0</v>
      </c>
      <c r="I460" s="144">
        <v>0</v>
      </c>
      <c r="J460" s="144">
        <v>0</v>
      </c>
      <c r="K460" s="144">
        <v>0</v>
      </c>
      <c r="L460" s="144">
        <v>0</v>
      </c>
      <c r="M460" s="144">
        <v>0</v>
      </c>
      <c r="N460" s="144">
        <v>0</v>
      </c>
      <c r="O460" s="144">
        <v>0</v>
      </c>
      <c r="P460" s="144">
        <v>0</v>
      </c>
      <c r="Q460" s="144">
        <v>0</v>
      </c>
      <c r="R460" s="143">
        <f t="shared" si="107"/>
        <v>0</v>
      </c>
      <c r="S460" s="143">
        <f t="shared" si="108"/>
        <v>0</v>
      </c>
      <c r="T460" s="143">
        <f t="shared" si="109"/>
        <v>0</v>
      </c>
      <c r="U460" s="143">
        <f t="shared" si="110"/>
        <v>0</v>
      </c>
      <c r="V460" s="143">
        <f t="shared" si="111"/>
        <v>0</v>
      </c>
      <c r="W460" s="143">
        <f t="shared" si="112"/>
        <v>0</v>
      </c>
      <c r="X460" s="143">
        <f t="shared" si="113"/>
        <v>0</v>
      </c>
      <c r="Y460" s="143">
        <f t="shared" si="114"/>
        <v>0</v>
      </c>
      <c r="Z460" s="143">
        <f t="shared" si="115"/>
        <v>0</v>
      </c>
      <c r="AA460" s="143">
        <f t="shared" si="116"/>
        <v>0</v>
      </c>
      <c r="AB460" s="143">
        <f t="shared" si="117"/>
        <v>0</v>
      </c>
      <c r="AC460" s="143">
        <f t="shared" si="118"/>
        <v>0</v>
      </c>
      <c r="AD460" s="143">
        <f t="shared" si="119"/>
        <v>0</v>
      </c>
      <c r="AE460" s="142"/>
    </row>
    <row r="461" spans="1:31" x14ac:dyDescent="0.3">
      <c r="A461" s="147" t="s">
        <v>3215</v>
      </c>
      <c r="B461" s="147">
        <v>0.57494637014058003</v>
      </c>
      <c r="C461" s="146">
        <f t="shared" si="105"/>
        <v>1.1166160443422659E-3</v>
      </c>
      <c r="D461" s="145">
        <f t="shared" si="106"/>
        <v>1116616.0443422659</v>
      </c>
      <c r="E461" s="144">
        <v>0</v>
      </c>
      <c r="F461" s="144">
        <v>0</v>
      </c>
      <c r="G461" s="144">
        <v>0</v>
      </c>
      <c r="H461" s="144">
        <v>0</v>
      </c>
      <c r="I461" s="144">
        <v>0</v>
      </c>
      <c r="J461" s="144">
        <v>0</v>
      </c>
      <c r="K461" s="144">
        <v>0</v>
      </c>
      <c r="L461" s="144">
        <v>0</v>
      </c>
      <c r="M461" s="144">
        <v>0</v>
      </c>
      <c r="N461" s="144">
        <v>0</v>
      </c>
      <c r="O461" s="144">
        <v>0</v>
      </c>
      <c r="P461" s="144">
        <v>0</v>
      </c>
      <c r="Q461" s="144">
        <v>0</v>
      </c>
      <c r="R461" s="143">
        <f t="shared" si="107"/>
        <v>0</v>
      </c>
      <c r="S461" s="143">
        <f t="shared" si="108"/>
        <v>0</v>
      </c>
      <c r="T461" s="143">
        <f t="shared" si="109"/>
        <v>0</v>
      </c>
      <c r="U461" s="143">
        <f t="shared" si="110"/>
        <v>0</v>
      </c>
      <c r="V461" s="143">
        <f t="shared" si="111"/>
        <v>0</v>
      </c>
      <c r="W461" s="143">
        <f t="shared" si="112"/>
        <v>0</v>
      </c>
      <c r="X461" s="143">
        <f t="shared" si="113"/>
        <v>0</v>
      </c>
      <c r="Y461" s="143">
        <f t="shared" si="114"/>
        <v>0</v>
      </c>
      <c r="Z461" s="143">
        <f t="shared" si="115"/>
        <v>0</v>
      </c>
      <c r="AA461" s="143">
        <f t="shared" si="116"/>
        <v>0</v>
      </c>
      <c r="AB461" s="143">
        <f t="shared" si="117"/>
        <v>0</v>
      </c>
      <c r="AC461" s="143">
        <f t="shared" si="118"/>
        <v>0</v>
      </c>
      <c r="AD461" s="143">
        <f t="shared" si="119"/>
        <v>0</v>
      </c>
      <c r="AE461" s="142"/>
    </row>
    <row r="462" spans="1:31" x14ac:dyDescent="0.3">
      <c r="A462" s="147" t="s">
        <v>3214</v>
      </c>
      <c r="B462" s="147">
        <v>0.62459885211467292</v>
      </c>
      <c r="C462" s="146">
        <f t="shared" si="105"/>
        <v>1.2130472262629919E-3</v>
      </c>
      <c r="D462" s="145">
        <f t="shared" si="106"/>
        <v>1213047.226262992</v>
      </c>
      <c r="E462" s="144">
        <v>0</v>
      </c>
      <c r="F462" s="144">
        <v>0</v>
      </c>
      <c r="G462" s="144">
        <v>0</v>
      </c>
      <c r="H462" s="144">
        <v>0</v>
      </c>
      <c r="I462" s="144">
        <v>0</v>
      </c>
      <c r="J462" s="144">
        <v>0</v>
      </c>
      <c r="K462" s="144">
        <v>0</v>
      </c>
      <c r="L462" s="144">
        <v>0</v>
      </c>
      <c r="M462" s="144">
        <v>0</v>
      </c>
      <c r="N462" s="144">
        <v>0</v>
      </c>
      <c r="O462" s="144">
        <v>0</v>
      </c>
      <c r="P462" s="144">
        <v>0</v>
      </c>
      <c r="Q462" s="144">
        <v>0</v>
      </c>
      <c r="R462" s="143">
        <f t="shared" si="107"/>
        <v>0</v>
      </c>
      <c r="S462" s="143">
        <f t="shared" si="108"/>
        <v>0</v>
      </c>
      <c r="T462" s="143">
        <f t="shared" si="109"/>
        <v>0</v>
      </c>
      <c r="U462" s="143">
        <f t="shared" si="110"/>
        <v>0</v>
      </c>
      <c r="V462" s="143">
        <f t="shared" si="111"/>
        <v>0</v>
      </c>
      <c r="W462" s="143">
        <f t="shared" si="112"/>
        <v>0</v>
      </c>
      <c r="X462" s="143">
        <f t="shared" si="113"/>
        <v>0</v>
      </c>
      <c r="Y462" s="143">
        <f t="shared" si="114"/>
        <v>0</v>
      </c>
      <c r="Z462" s="143">
        <f t="shared" si="115"/>
        <v>0</v>
      </c>
      <c r="AA462" s="143">
        <f t="shared" si="116"/>
        <v>0</v>
      </c>
      <c r="AB462" s="143">
        <f t="shared" si="117"/>
        <v>0</v>
      </c>
      <c r="AC462" s="143">
        <f t="shared" si="118"/>
        <v>0</v>
      </c>
      <c r="AD462" s="143">
        <f t="shared" si="119"/>
        <v>0</v>
      </c>
      <c r="AE462" s="142"/>
    </row>
    <row r="463" spans="1:31" x14ac:dyDescent="0.3">
      <c r="A463" s="147" t="s">
        <v>3213</v>
      </c>
      <c r="B463" s="147">
        <v>0.43857365800410564</v>
      </c>
      <c r="C463" s="146">
        <f t="shared" si="105"/>
        <v>8.5176358802564712E-4</v>
      </c>
      <c r="D463" s="145">
        <f t="shared" si="106"/>
        <v>851763.5880256471</v>
      </c>
      <c r="E463" s="144">
        <v>0</v>
      </c>
      <c r="F463" s="144">
        <v>0</v>
      </c>
      <c r="G463" s="144">
        <v>0</v>
      </c>
      <c r="H463" s="144">
        <v>0</v>
      </c>
      <c r="I463" s="144">
        <v>0</v>
      </c>
      <c r="J463" s="144">
        <v>0</v>
      </c>
      <c r="K463" s="144">
        <v>0</v>
      </c>
      <c r="L463" s="144">
        <v>0</v>
      </c>
      <c r="M463" s="144">
        <v>0</v>
      </c>
      <c r="N463" s="144">
        <v>0</v>
      </c>
      <c r="O463" s="144">
        <v>0</v>
      </c>
      <c r="P463" s="144">
        <v>0</v>
      </c>
      <c r="Q463" s="144">
        <v>0</v>
      </c>
      <c r="R463" s="143">
        <f t="shared" si="107"/>
        <v>0</v>
      </c>
      <c r="S463" s="143">
        <f t="shared" si="108"/>
        <v>0</v>
      </c>
      <c r="T463" s="143">
        <f t="shared" si="109"/>
        <v>0</v>
      </c>
      <c r="U463" s="143">
        <f t="shared" si="110"/>
        <v>0</v>
      </c>
      <c r="V463" s="143">
        <f t="shared" si="111"/>
        <v>0</v>
      </c>
      <c r="W463" s="143">
        <f t="shared" si="112"/>
        <v>0</v>
      </c>
      <c r="X463" s="143">
        <f t="shared" si="113"/>
        <v>0</v>
      </c>
      <c r="Y463" s="143">
        <f t="shared" si="114"/>
        <v>0</v>
      </c>
      <c r="Z463" s="143">
        <f t="shared" si="115"/>
        <v>0</v>
      </c>
      <c r="AA463" s="143">
        <f t="shared" si="116"/>
        <v>0</v>
      </c>
      <c r="AB463" s="143">
        <f t="shared" si="117"/>
        <v>0</v>
      </c>
      <c r="AC463" s="143">
        <f t="shared" si="118"/>
        <v>0</v>
      </c>
      <c r="AD463" s="143">
        <f t="shared" si="119"/>
        <v>0</v>
      </c>
      <c r="AE463" s="142"/>
    </row>
    <row r="464" spans="1:31" x14ac:dyDescent="0.3">
      <c r="A464" s="147" t="s">
        <v>3212</v>
      </c>
      <c r="B464" s="147">
        <v>0.48790811286731295</v>
      </c>
      <c r="C464" s="146">
        <f t="shared" si="105"/>
        <v>9.475771224700287E-4</v>
      </c>
      <c r="D464" s="145">
        <f t="shared" si="106"/>
        <v>947577.1224700287</v>
      </c>
      <c r="E464" s="144">
        <v>2.2200000000000002</v>
      </c>
      <c r="F464" s="144">
        <v>2.2200000000000002</v>
      </c>
      <c r="G464" s="144">
        <v>0</v>
      </c>
      <c r="H464" s="144">
        <v>0</v>
      </c>
      <c r="I464" s="144">
        <v>0</v>
      </c>
      <c r="J464" s="144">
        <v>0</v>
      </c>
      <c r="K464" s="144">
        <v>0</v>
      </c>
      <c r="L464" s="144">
        <v>0</v>
      </c>
      <c r="M464" s="144">
        <v>0</v>
      </c>
      <c r="N464" s="144">
        <v>0</v>
      </c>
      <c r="O464" s="144">
        <v>0</v>
      </c>
      <c r="P464" s="144">
        <v>0</v>
      </c>
      <c r="Q464" s="144">
        <v>2.2200000000000002</v>
      </c>
      <c r="R464" s="143">
        <f t="shared" si="107"/>
        <v>21036.212118834639</v>
      </c>
      <c r="S464" s="143">
        <f t="shared" si="108"/>
        <v>21036.212118834639</v>
      </c>
      <c r="T464" s="143">
        <f t="shared" si="109"/>
        <v>0</v>
      </c>
      <c r="U464" s="143">
        <f t="shared" si="110"/>
        <v>0</v>
      </c>
      <c r="V464" s="143">
        <f t="shared" si="111"/>
        <v>0</v>
      </c>
      <c r="W464" s="143">
        <f t="shared" si="112"/>
        <v>0</v>
      </c>
      <c r="X464" s="143">
        <f t="shared" si="113"/>
        <v>0</v>
      </c>
      <c r="Y464" s="143">
        <f t="shared" si="114"/>
        <v>0</v>
      </c>
      <c r="Z464" s="143">
        <f t="shared" si="115"/>
        <v>0</v>
      </c>
      <c r="AA464" s="143">
        <f t="shared" si="116"/>
        <v>0</v>
      </c>
      <c r="AB464" s="143">
        <f t="shared" si="117"/>
        <v>0</v>
      </c>
      <c r="AC464" s="143">
        <f t="shared" si="118"/>
        <v>0</v>
      </c>
      <c r="AD464" s="143">
        <f t="shared" si="119"/>
        <v>21036.212118834639</v>
      </c>
      <c r="AE464" s="142"/>
    </row>
    <row r="465" spans="1:31" x14ac:dyDescent="0.3">
      <c r="A465" s="147" t="s">
        <v>3211</v>
      </c>
      <c r="B465" s="147">
        <v>1.7896223720326954E-2</v>
      </c>
      <c r="C465" s="146">
        <f t="shared" si="105"/>
        <v>3.4756651362751663E-5</v>
      </c>
      <c r="D465" s="145">
        <f t="shared" si="106"/>
        <v>34756.651362751662</v>
      </c>
      <c r="E465" s="144">
        <v>0</v>
      </c>
      <c r="F465" s="144">
        <v>0</v>
      </c>
      <c r="G465" s="144">
        <v>0</v>
      </c>
      <c r="H465" s="144">
        <v>0</v>
      </c>
      <c r="I465" s="144">
        <v>0</v>
      </c>
      <c r="J465" s="144">
        <v>0</v>
      </c>
      <c r="K465" s="144">
        <v>0</v>
      </c>
      <c r="L465" s="144">
        <v>0</v>
      </c>
      <c r="M465" s="144">
        <v>0</v>
      </c>
      <c r="N465" s="144">
        <v>0</v>
      </c>
      <c r="O465" s="144">
        <v>0</v>
      </c>
      <c r="P465" s="144">
        <v>0</v>
      </c>
      <c r="Q465" s="144">
        <v>0</v>
      </c>
      <c r="R465" s="143">
        <f t="shared" si="107"/>
        <v>0</v>
      </c>
      <c r="S465" s="143">
        <f t="shared" si="108"/>
        <v>0</v>
      </c>
      <c r="T465" s="143">
        <f t="shared" si="109"/>
        <v>0</v>
      </c>
      <c r="U465" s="143">
        <f t="shared" si="110"/>
        <v>0</v>
      </c>
      <c r="V465" s="143">
        <f t="shared" si="111"/>
        <v>0</v>
      </c>
      <c r="W465" s="143">
        <f t="shared" si="112"/>
        <v>0</v>
      </c>
      <c r="X465" s="143">
        <f t="shared" si="113"/>
        <v>0</v>
      </c>
      <c r="Y465" s="143">
        <f t="shared" si="114"/>
        <v>0</v>
      </c>
      <c r="Z465" s="143">
        <f t="shared" si="115"/>
        <v>0</v>
      </c>
      <c r="AA465" s="143">
        <f t="shared" si="116"/>
        <v>0</v>
      </c>
      <c r="AB465" s="143">
        <f t="shared" si="117"/>
        <v>0</v>
      </c>
      <c r="AC465" s="143">
        <f t="shared" si="118"/>
        <v>0</v>
      </c>
      <c r="AD465" s="143">
        <f t="shared" si="119"/>
        <v>0</v>
      </c>
      <c r="AE465" s="142"/>
    </row>
    <row r="466" spans="1:31" x14ac:dyDescent="0.3">
      <c r="A466" s="147" t="s">
        <v>3210</v>
      </c>
      <c r="B466" s="147">
        <v>1.1909309765885778E-2</v>
      </c>
      <c r="C466" s="146">
        <f t="shared" si="105"/>
        <v>2.3129333538323884E-5</v>
      </c>
      <c r="D466" s="145">
        <f t="shared" si="106"/>
        <v>23129.333538323885</v>
      </c>
      <c r="E466" s="144">
        <v>0</v>
      </c>
      <c r="F466" s="144">
        <v>0</v>
      </c>
      <c r="G466" s="144">
        <v>0</v>
      </c>
      <c r="H466" s="144">
        <v>0</v>
      </c>
      <c r="I466" s="144">
        <v>0</v>
      </c>
      <c r="J466" s="144">
        <v>0</v>
      </c>
      <c r="K466" s="144">
        <v>0</v>
      </c>
      <c r="L466" s="144">
        <v>0</v>
      </c>
      <c r="M466" s="144">
        <v>0</v>
      </c>
      <c r="N466" s="144">
        <v>0</v>
      </c>
      <c r="O466" s="144">
        <v>0</v>
      </c>
      <c r="P466" s="144">
        <v>0</v>
      </c>
      <c r="Q466" s="144">
        <v>0</v>
      </c>
      <c r="R466" s="143">
        <f t="shared" si="107"/>
        <v>0</v>
      </c>
      <c r="S466" s="143">
        <f t="shared" si="108"/>
        <v>0</v>
      </c>
      <c r="T466" s="143">
        <f t="shared" si="109"/>
        <v>0</v>
      </c>
      <c r="U466" s="143">
        <f t="shared" si="110"/>
        <v>0</v>
      </c>
      <c r="V466" s="143">
        <f t="shared" si="111"/>
        <v>0</v>
      </c>
      <c r="W466" s="143">
        <f t="shared" si="112"/>
        <v>0</v>
      </c>
      <c r="X466" s="143">
        <f t="shared" si="113"/>
        <v>0</v>
      </c>
      <c r="Y466" s="143">
        <f t="shared" si="114"/>
        <v>0</v>
      </c>
      <c r="Z466" s="143">
        <f t="shared" si="115"/>
        <v>0</v>
      </c>
      <c r="AA466" s="143">
        <f t="shared" si="116"/>
        <v>0</v>
      </c>
      <c r="AB466" s="143">
        <f t="shared" si="117"/>
        <v>0</v>
      </c>
      <c r="AC466" s="143">
        <f t="shared" si="118"/>
        <v>0</v>
      </c>
      <c r="AD466" s="143">
        <f t="shared" si="119"/>
        <v>0</v>
      </c>
      <c r="AE466" s="142"/>
    </row>
    <row r="467" spans="1:31" x14ac:dyDescent="0.3">
      <c r="A467" s="147" t="s">
        <v>3209</v>
      </c>
      <c r="B467" s="147">
        <v>0.55014457605179046</v>
      </c>
      <c r="C467" s="146">
        <f t="shared" si="105"/>
        <v>1.0684479322429685E-3</v>
      </c>
      <c r="D467" s="145">
        <f t="shared" si="106"/>
        <v>1068447.9322429686</v>
      </c>
      <c r="E467" s="144">
        <v>0</v>
      </c>
      <c r="F467" s="144">
        <v>0</v>
      </c>
      <c r="G467" s="144">
        <v>0</v>
      </c>
      <c r="H467" s="144">
        <v>0</v>
      </c>
      <c r="I467" s="144">
        <v>0</v>
      </c>
      <c r="J467" s="144">
        <v>0</v>
      </c>
      <c r="K467" s="144">
        <v>0</v>
      </c>
      <c r="L467" s="144">
        <v>0</v>
      </c>
      <c r="M467" s="144">
        <v>0</v>
      </c>
      <c r="N467" s="144">
        <v>0</v>
      </c>
      <c r="O467" s="144">
        <v>0</v>
      </c>
      <c r="P467" s="144">
        <v>0</v>
      </c>
      <c r="Q467" s="144">
        <v>0</v>
      </c>
      <c r="R467" s="143">
        <f t="shared" si="107"/>
        <v>0</v>
      </c>
      <c r="S467" s="143">
        <f t="shared" si="108"/>
        <v>0</v>
      </c>
      <c r="T467" s="143">
        <f t="shared" si="109"/>
        <v>0</v>
      </c>
      <c r="U467" s="143">
        <f t="shared" si="110"/>
        <v>0</v>
      </c>
      <c r="V467" s="143">
        <f t="shared" si="111"/>
        <v>0</v>
      </c>
      <c r="W467" s="143">
        <f t="shared" si="112"/>
        <v>0</v>
      </c>
      <c r="X467" s="143">
        <f t="shared" si="113"/>
        <v>0</v>
      </c>
      <c r="Y467" s="143">
        <f t="shared" si="114"/>
        <v>0</v>
      </c>
      <c r="Z467" s="143">
        <f t="shared" si="115"/>
        <v>0</v>
      </c>
      <c r="AA467" s="143">
        <f t="shared" si="116"/>
        <v>0</v>
      </c>
      <c r="AB467" s="143">
        <f t="shared" si="117"/>
        <v>0</v>
      </c>
      <c r="AC467" s="143">
        <f t="shared" si="118"/>
        <v>0</v>
      </c>
      <c r="AD467" s="143">
        <f t="shared" si="119"/>
        <v>0</v>
      </c>
      <c r="AE467" s="142"/>
    </row>
    <row r="468" spans="1:31" x14ac:dyDescent="0.3">
      <c r="A468" s="147" t="s">
        <v>3208</v>
      </c>
      <c r="B468" s="147">
        <v>0.19032534811504853</v>
      </c>
      <c r="C468" s="146">
        <f t="shared" si="105"/>
        <v>3.6963506230733648E-4</v>
      </c>
      <c r="D468" s="145">
        <f t="shared" si="106"/>
        <v>369635.06230733648</v>
      </c>
      <c r="E468" s="144">
        <v>0</v>
      </c>
      <c r="F468" s="144">
        <v>0</v>
      </c>
      <c r="G468" s="144">
        <v>0</v>
      </c>
      <c r="H468" s="144">
        <v>0</v>
      </c>
      <c r="I468" s="144">
        <v>0</v>
      </c>
      <c r="J468" s="144">
        <v>0</v>
      </c>
      <c r="K468" s="144">
        <v>0</v>
      </c>
      <c r="L468" s="144">
        <v>0</v>
      </c>
      <c r="M468" s="144">
        <v>0</v>
      </c>
      <c r="N468" s="144">
        <v>0</v>
      </c>
      <c r="O468" s="144">
        <v>0</v>
      </c>
      <c r="P468" s="144">
        <v>0</v>
      </c>
      <c r="Q468" s="144">
        <v>0</v>
      </c>
      <c r="R468" s="143">
        <f t="shared" si="107"/>
        <v>0</v>
      </c>
      <c r="S468" s="143">
        <f t="shared" si="108"/>
        <v>0</v>
      </c>
      <c r="T468" s="143">
        <f t="shared" si="109"/>
        <v>0</v>
      </c>
      <c r="U468" s="143">
        <f t="shared" si="110"/>
        <v>0</v>
      </c>
      <c r="V468" s="143">
        <f t="shared" si="111"/>
        <v>0</v>
      </c>
      <c r="W468" s="143">
        <f t="shared" si="112"/>
        <v>0</v>
      </c>
      <c r="X468" s="143">
        <f t="shared" si="113"/>
        <v>0</v>
      </c>
      <c r="Y468" s="143">
        <f t="shared" si="114"/>
        <v>0</v>
      </c>
      <c r="Z468" s="143">
        <f t="shared" si="115"/>
        <v>0</v>
      </c>
      <c r="AA468" s="143">
        <f t="shared" si="116"/>
        <v>0</v>
      </c>
      <c r="AB468" s="143">
        <f t="shared" si="117"/>
        <v>0</v>
      </c>
      <c r="AC468" s="143">
        <f t="shared" si="118"/>
        <v>0</v>
      </c>
      <c r="AD468" s="143">
        <f t="shared" si="119"/>
        <v>0</v>
      </c>
      <c r="AE468" s="142"/>
    </row>
    <row r="469" spans="1:31" x14ac:dyDescent="0.3">
      <c r="A469" s="147" t="s">
        <v>3207</v>
      </c>
      <c r="B469" s="147">
        <v>0.58321459297066314</v>
      </c>
      <c r="C469" s="146">
        <f t="shared" si="105"/>
        <v>1.1326739425215526E-3</v>
      </c>
      <c r="D469" s="145">
        <f t="shared" si="106"/>
        <v>1132673.9425215526</v>
      </c>
      <c r="E469" s="144">
        <v>21.82</v>
      </c>
      <c r="F469" s="144">
        <v>20.16</v>
      </c>
      <c r="G469" s="144">
        <v>0</v>
      </c>
      <c r="H469" s="144">
        <v>0</v>
      </c>
      <c r="I469" s="144">
        <v>0</v>
      </c>
      <c r="J469" s="144">
        <v>0</v>
      </c>
      <c r="K469" s="144">
        <v>0</v>
      </c>
      <c r="L469" s="144">
        <v>0</v>
      </c>
      <c r="M469" s="144">
        <v>0</v>
      </c>
      <c r="N469" s="144">
        <v>0</v>
      </c>
      <c r="O469" s="144">
        <v>0</v>
      </c>
      <c r="P469" s="144">
        <v>0</v>
      </c>
      <c r="Q469" s="144">
        <v>21.82</v>
      </c>
      <c r="R469" s="143">
        <f t="shared" si="107"/>
        <v>247149.45425820275</v>
      </c>
      <c r="S469" s="143">
        <f t="shared" si="108"/>
        <v>228347.066812345</v>
      </c>
      <c r="T469" s="143">
        <f t="shared" si="109"/>
        <v>0</v>
      </c>
      <c r="U469" s="143">
        <f t="shared" si="110"/>
        <v>0</v>
      </c>
      <c r="V469" s="143">
        <f t="shared" si="111"/>
        <v>0</v>
      </c>
      <c r="W469" s="143">
        <f t="shared" si="112"/>
        <v>0</v>
      </c>
      <c r="X469" s="143">
        <f t="shared" si="113"/>
        <v>0</v>
      </c>
      <c r="Y469" s="143">
        <f t="shared" si="114"/>
        <v>0</v>
      </c>
      <c r="Z469" s="143">
        <f t="shared" si="115"/>
        <v>0</v>
      </c>
      <c r="AA469" s="143">
        <f t="shared" si="116"/>
        <v>0</v>
      </c>
      <c r="AB469" s="143">
        <f t="shared" si="117"/>
        <v>0</v>
      </c>
      <c r="AC469" s="143">
        <f t="shared" si="118"/>
        <v>0</v>
      </c>
      <c r="AD469" s="143">
        <f t="shared" si="119"/>
        <v>247149.45425820275</v>
      </c>
      <c r="AE469" s="142"/>
    </row>
    <row r="470" spans="1:31" x14ac:dyDescent="0.3">
      <c r="A470" s="147" t="s">
        <v>3206</v>
      </c>
      <c r="B470" s="147">
        <v>0.43106095454425808</v>
      </c>
      <c r="C470" s="146">
        <f t="shared" si="105"/>
        <v>8.371730007025194E-4</v>
      </c>
      <c r="D470" s="145">
        <f t="shared" si="106"/>
        <v>837173.00070251944</v>
      </c>
      <c r="E470" s="144">
        <v>0</v>
      </c>
      <c r="F470" s="144">
        <v>0</v>
      </c>
      <c r="G470" s="144">
        <v>0</v>
      </c>
      <c r="H470" s="144">
        <v>0</v>
      </c>
      <c r="I470" s="144">
        <v>0</v>
      </c>
      <c r="J470" s="144">
        <v>0</v>
      </c>
      <c r="K470" s="144">
        <v>0</v>
      </c>
      <c r="L470" s="144">
        <v>0</v>
      </c>
      <c r="M470" s="144">
        <v>0</v>
      </c>
      <c r="N470" s="144">
        <v>0</v>
      </c>
      <c r="O470" s="144">
        <v>91.189749601100004</v>
      </c>
      <c r="P470" s="144">
        <v>0</v>
      </c>
      <c r="Q470" s="144">
        <v>91.189749601100004</v>
      </c>
      <c r="R470" s="143">
        <f t="shared" si="107"/>
        <v>0</v>
      </c>
      <c r="S470" s="143">
        <f t="shared" si="108"/>
        <v>0</v>
      </c>
      <c r="T470" s="143">
        <f t="shared" si="109"/>
        <v>0</v>
      </c>
      <c r="U470" s="143">
        <f t="shared" si="110"/>
        <v>0</v>
      </c>
      <c r="V470" s="143">
        <f t="shared" si="111"/>
        <v>0</v>
      </c>
      <c r="W470" s="143">
        <f t="shared" si="112"/>
        <v>0</v>
      </c>
      <c r="X470" s="143">
        <f t="shared" si="113"/>
        <v>0</v>
      </c>
      <c r="Y470" s="143">
        <f t="shared" si="114"/>
        <v>0</v>
      </c>
      <c r="Z470" s="143">
        <f t="shared" si="115"/>
        <v>0</v>
      </c>
      <c r="AA470" s="143">
        <f t="shared" si="116"/>
        <v>0</v>
      </c>
      <c r="AB470" s="143">
        <f t="shared" si="117"/>
        <v>763415.96306864265</v>
      </c>
      <c r="AC470" s="143">
        <f t="shared" si="118"/>
        <v>0</v>
      </c>
      <c r="AD470" s="143">
        <f t="shared" si="119"/>
        <v>763415.96306864265</v>
      </c>
      <c r="AE470" s="142"/>
    </row>
    <row r="471" spans="1:31" x14ac:dyDescent="0.3">
      <c r="A471" s="147" t="s">
        <v>3205</v>
      </c>
      <c r="B471" s="147">
        <v>0.18684816905623258</v>
      </c>
      <c r="C471" s="146">
        <f t="shared" si="105"/>
        <v>3.6288195605644306E-4</v>
      </c>
      <c r="D471" s="145">
        <f t="shared" si="106"/>
        <v>362881.95605644304</v>
      </c>
      <c r="E471" s="144">
        <v>0</v>
      </c>
      <c r="F471" s="144">
        <v>0</v>
      </c>
      <c r="G471" s="144">
        <v>0</v>
      </c>
      <c r="H471" s="144">
        <v>0</v>
      </c>
      <c r="I471" s="144">
        <v>0</v>
      </c>
      <c r="J471" s="144">
        <v>0</v>
      </c>
      <c r="K471" s="144">
        <v>0</v>
      </c>
      <c r="L471" s="144">
        <v>0</v>
      </c>
      <c r="M471" s="144">
        <v>0</v>
      </c>
      <c r="N471" s="144">
        <v>0</v>
      </c>
      <c r="O471" s="144">
        <v>0</v>
      </c>
      <c r="P471" s="144">
        <v>0</v>
      </c>
      <c r="Q471" s="144">
        <v>0</v>
      </c>
      <c r="R471" s="143">
        <f t="shared" si="107"/>
        <v>0</v>
      </c>
      <c r="S471" s="143">
        <f t="shared" si="108"/>
        <v>0</v>
      </c>
      <c r="T471" s="143">
        <f t="shared" si="109"/>
        <v>0</v>
      </c>
      <c r="U471" s="143">
        <f t="shared" si="110"/>
        <v>0</v>
      </c>
      <c r="V471" s="143">
        <f t="shared" si="111"/>
        <v>0</v>
      </c>
      <c r="W471" s="143">
        <f t="shared" si="112"/>
        <v>0</v>
      </c>
      <c r="X471" s="143">
        <f t="shared" si="113"/>
        <v>0</v>
      </c>
      <c r="Y471" s="143">
        <f t="shared" si="114"/>
        <v>0</v>
      </c>
      <c r="Z471" s="143">
        <f t="shared" si="115"/>
        <v>0</v>
      </c>
      <c r="AA471" s="143">
        <f t="shared" si="116"/>
        <v>0</v>
      </c>
      <c r="AB471" s="143">
        <f t="shared" si="117"/>
        <v>0</v>
      </c>
      <c r="AC471" s="143">
        <f t="shared" si="118"/>
        <v>0</v>
      </c>
      <c r="AD471" s="143">
        <f t="shared" si="119"/>
        <v>0</v>
      </c>
      <c r="AE471" s="142"/>
    </row>
    <row r="472" spans="1:31" x14ac:dyDescent="0.3">
      <c r="A472" s="147" t="s">
        <v>3204</v>
      </c>
      <c r="B472" s="147">
        <v>0.79585392697931179</v>
      </c>
      <c r="C472" s="146">
        <f t="shared" si="105"/>
        <v>1.5456454896838653E-3</v>
      </c>
      <c r="D472" s="145">
        <f t="shared" si="106"/>
        <v>1545645.4896838653</v>
      </c>
      <c r="E472" s="144">
        <v>0</v>
      </c>
      <c r="F472" s="144">
        <v>0</v>
      </c>
      <c r="G472" s="144">
        <v>0</v>
      </c>
      <c r="H472" s="144">
        <v>0</v>
      </c>
      <c r="I472" s="144">
        <v>0</v>
      </c>
      <c r="J472" s="144">
        <v>0</v>
      </c>
      <c r="K472" s="144">
        <v>0</v>
      </c>
      <c r="L472" s="144">
        <v>0</v>
      </c>
      <c r="M472" s="144">
        <v>0</v>
      </c>
      <c r="N472" s="144">
        <v>0</v>
      </c>
      <c r="O472" s="144">
        <v>0</v>
      </c>
      <c r="P472" s="144">
        <v>0</v>
      </c>
      <c r="Q472" s="144">
        <v>0</v>
      </c>
      <c r="R472" s="143">
        <f t="shared" si="107"/>
        <v>0</v>
      </c>
      <c r="S472" s="143">
        <f t="shared" si="108"/>
        <v>0</v>
      </c>
      <c r="T472" s="143">
        <f t="shared" si="109"/>
        <v>0</v>
      </c>
      <c r="U472" s="143">
        <f t="shared" si="110"/>
        <v>0</v>
      </c>
      <c r="V472" s="143">
        <f t="shared" si="111"/>
        <v>0</v>
      </c>
      <c r="W472" s="143">
        <f t="shared" si="112"/>
        <v>0</v>
      </c>
      <c r="X472" s="143">
        <f t="shared" si="113"/>
        <v>0</v>
      </c>
      <c r="Y472" s="143">
        <f t="shared" si="114"/>
        <v>0</v>
      </c>
      <c r="Z472" s="143">
        <f t="shared" si="115"/>
        <v>0</v>
      </c>
      <c r="AA472" s="143">
        <f t="shared" si="116"/>
        <v>0</v>
      </c>
      <c r="AB472" s="143">
        <f t="shared" si="117"/>
        <v>0</v>
      </c>
      <c r="AC472" s="143">
        <f t="shared" si="118"/>
        <v>0</v>
      </c>
      <c r="AD472" s="143">
        <f t="shared" si="119"/>
        <v>0</v>
      </c>
      <c r="AE472" s="142"/>
    </row>
    <row r="473" spans="1:31" x14ac:dyDescent="0.3">
      <c r="A473" s="147" t="s">
        <v>3203</v>
      </c>
      <c r="B473" s="147">
        <v>0.69842042497022527</v>
      </c>
      <c r="C473" s="146">
        <f t="shared" si="105"/>
        <v>1.3564177334094867E-3</v>
      </c>
      <c r="D473" s="145">
        <f t="shared" si="106"/>
        <v>1356417.7334094867</v>
      </c>
      <c r="E473" s="144">
        <v>5.1100000000000003</v>
      </c>
      <c r="F473" s="144">
        <v>3.95</v>
      </c>
      <c r="G473" s="144">
        <v>0</v>
      </c>
      <c r="H473" s="144">
        <v>0</v>
      </c>
      <c r="I473" s="144">
        <v>7.19</v>
      </c>
      <c r="J473" s="144">
        <v>2.79</v>
      </c>
      <c r="K473" s="144">
        <v>0</v>
      </c>
      <c r="L473" s="144">
        <v>7.19</v>
      </c>
      <c r="M473" s="144">
        <v>0</v>
      </c>
      <c r="N473" s="144">
        <v>0</v>
      </c>
      <c r="O473" s="144">
        <v>0</v>
      </c>
      <c r="P473" s="144">
        <v>0</v>
      </c>
      <c r="Q473" s="144">
        <v>5.1100000000000003</v>
      </c>
      <c r="R473" s="143">
        <f t="shared" si="107"/>
        <v>69312.946177224774</v>
      </c>
      <c r="S473" s="143">
        <f t="shared" si="108"/>
        <v>53578.500469674727</v>
      </c>
      <c r="T473" s="143">
        <f t="shared" si="109"/>
        <v>0</v>
      </c>
      <c r="U473" s="143">
        <f t="shared" si="110"/>
        <v>0</v>
      </c>
      <c r="V473" s="143">
        <f t="shared" si="111"/>
        <v>97526.435032142108</v>
      </c>
      <c r="W473" s="143">
        <f t="shared" si="112"/>
        <v>37844.054762124681</v>
      </c>
      <c r="X473" s="143">
        <f t="shared" si="113"/>
        <v>0</v>
      </c>
      <c r="Y473" s="143">
        <f t="shared" si="114"/>
        <v>97526.435032142108</v>
      </c>
      <c r="Z473" s="143">
        <f t="shared" si="115"/>
        <v>0</v>
      </c>
      <c r="AA473" s="143">
        <f t="shared" si="116"/>
        <v>0</v>
      </c>
      <c r="AB473" s="143">
        <f t="shared" si="117"/>
        <v>0</v>
      </c>
      <c r="AC473" s="143">
        <f t="shared" si="118"/>
        <v>0</v>
      </c>
      <c r="AD473" s="143">
        <f t="shared" si="119"/>
        <v>69312.946177224774</v>
      </c>
      <c r="AE473" s="142"/>
    </row>
    <row r="474" spans="1:31" x14ac:dyDescent="0.3">
      <c r="A474" s="147" t="s">
        <v>3202</v>
      </c>
      <c r="B474" s="147">
        <v>0.68137401538754805</v>
      </c>
      <c r="C474" s="146">
        <f t="shared" si="105"/>
        <v>1.323311524853386E-3</v>
      </c>
      <c r="D474" s="145">
        <f t="shared" si="106"/>
        <v>1323311.524853386</v>
      </c>
      <c r="E474" s="144">
        <v>0</v>
      </c>
      <c r="F474" s="144">
        <v>0</v>
      </c>
      <c r="G474" s="144">
        <v>0</v>
      </c>
      <c r="H474" s="144">
        <v>0</v>
      </c>
      <c r="I474" s="144">
        <v>0</v>
      </c>
      <c r="J474" s="144">
        <v>0</v>
      </c>
      <c r="K474" s="144">
        <v>0</v>
      </c>
      <c r="L474" s="144">
        <v>0</v>
      </c>
      <c r="M474" s="144">
        <v>0</v>
      </c>
      <c r="N474" s="144">
        <v>0</v>
      </c>
      <c r="O474" s="144">
        <v>0</v>
      </c>
      <c r="P474" s="144">
        <v>0</v>
      </c>
      <c r="Q474" s="144">
        <v>0</v>
      </c>
      <c r="R474" s="143">
        <f t="shared" si="107"/>
        <v>0</v>
      </c>
      <c r="S474" s="143">
        <f t="shared" si="108"/>
        <v>0</v>
      </c>
      <c r="T474" s="143">
        <f t="shared" si="109"/>
        <v>0</v>
      </c>
      <c r="U474" s="143">
        <f t="shared" si="110"/>
        <v>0</v>
      </c>
      <c r="V474" s="143">
        <f t="shared" si="111"/>
        <v>0</v>
      </c>
      <c r="W474" s="143">
        <f t="shared" si="112"/>
        <v>0</v>
      </c>
      <c r="X474" s="143">
        <f t="shared" si="113"/>
        <v>0</v>
      </c>
      <c r="Y474" s="143">
        <f t="shared" si="114"/>
        <v>0</v>
      </c>
      <c r="Z474" s="143">
        <f t="shared" si="115"/>
        <v>0</v>
      </c>
      <c r="AA474" s="143">
        <f t="shared" si="116"/>
        <v>0</v>
      </c>
      <c r="AB474" s="143">
        <f t="shared" si="117"/>
        <v>0</v>
      </c>
      <c r="AC474" s="143">
        <f t="shared" si="118"/>
        <v>0</v>
      </c>
      <c r="AD474" s="143">
        <f t="shared" si="119"/>
        <v>0</v>
      </c>
      <c r="AE474" s="142"/>
    </row>
    <row r="475" spans="1:31" x14ac:dyDescent="0.3">
      <c r="A475" s="147" t="s">
        <v>3201</v>
      </c>
      <c r="B475" s="147">
        <v>0.8276717696473479</v>
      </c>
      <c r="C475" s="146">
        <f t="shared" si="105"/>
        <v>1.6074396246930141E-3</v>
      </c>
      <c r="D475" s="145">
        <f t="shared" si="106"/>
        <v>1607439.6246930142</v>
      </c>
      <c r="E475" s="144">
        <v>0</v>
      </c>
      <c r="F475" s="144">
        <v>0</v>
      </c>
      <c r="G475" s="144">
        <v>0</v>
      </c>
      <c r="H475" s="144">
        <v>0</v>
      </c>
      <c r="I475" s="144">
        <v>50.53</v>
      </c>
      <c r="J475" s="144">
        <v>0</v>
      </c>
      <c r="K475" s="144">
        <v>0</v>
      </c>
      <c r="L475" s="144">
        <v>50.53</v>
      </c>
      <c r="M475" s="144">
        <v>0</v>
      </c>
      <c r="N475" s="144">
        <v>0</v>
      </c>
      <c r="O475" s="144">
        <v>0</v>
      </c>
      <c r="P475" s="144">
        <v>0</v>
      </c>
      <c r="Q475" s="144">
        <v>0</v>
      </c>
      <c r="R475" s="143">
        <f t="shared" si="107"/>
        <v>0</v>
      </c>
      <c r="S475" s="143">
        <f t="shared" si="108"/>
        <v>0</v>
      </c>
      <c r="T475" s="143">
        <f t="shared" si="109"/>
        <v>0</v>
      </c>
      <c r="U475" s="143">
        <f t="shared" si="110"/>
        <v>0</v>
      </c>
      <c r="V475" s="143">
        <f t="shared" si="111"/>
        <v>812239.24235738011</v>
      </c>
      <c r="W475" s="143">
        <f t="shared" si="112"/>
        <v>0</v>
      </c>
      <c r="X475" s="143">
        <f t="shared" si="113"/>
        <v>0</v>
      </c>
      <c r="Y475" s="143">
        <f t="shared" si="114"/>
        <v>812239.24235738011</v>
      </c>
      <c r="Z475" s="143">
        <f t="shared" si="115"/>
        <v>0</v>
      </c>
      <c r="AA475" s="143">
        <f t="shared" si="116"/>
        <v>0</v>
      </c>
      <c r="AB475" s="143">
        <f t="shared" si="117"/>
        <v>0</v>
      </c>
      <c r="AC475" s="143">
        <f t="shared" si="118"/>
        <v>0</v>
      </c>
      <c r="AD475" s="143">
        <f t="shared" si="119"/>
        <v>0</v>
      </c>
      <c r="AE475" s="142"/>
    </row>
    <row r="476" spans="1:31" x14ac:dyDescent="0.3">
      <c r="A476" s="147" t="s">
        <v>3200</v>
      </c>
      <c r="B476" s="147">
        <v>0.72562992460212172</v>
      </c>
      <c r="C476" s="146">
        <f t="shared" si="105"/>
        <v>1.409261903623261E-3</v>
      </c>
      <c r="D476" s="145">
        <f t="shared" si="106"/>
        <v>1409261.903623261</v>
      </c>
      <c r="E476" s="144">
        <v>0</v>
      </c>
      <c r="F476" s="144">
        <v>0</v>
      </c>
      <c r="G476" s="144">
        <v>0</v>
      </c>
      <c r="H476" s="144">
        <v>0</v>
      </c>
      <c r="I476" s="144">
        <v>0</v>
      </c>
      <c r="J476" s="144">
        <v>0</v>
      </c>
      <c r="K476" s="144">
        <v>0</v>
      </c>
      <c r="L476" s="144">
        <v>0</v>
      </c>
      <c r="M476" s="144">
        <v>0</v>
      </c>
      <c r="N476" s="144">
        <v>0</v>
      </c>
      <c r="O476" s="144">
        <v>0</v>
      </c>
      <c r="P476" s="144">
        <v>0</v>
      </c>
      <c r="Q476" s="144">
        <v>0</v>
      </c>
      <c r="R476" s="143">
        <f t="shared" si="107"/>
        <v>0</v>
      </c>
      <c r="S476" s="143">
        <f t="shared" si="108"/>
        <v>0</v>
      </c>
      <c r="T476" s="143">
        <f t="shared" si="109"/>
        <v>0</v>
      </c>
      <c r="U476" s="143">
        <f t="shared" si="110"/>
        <v>0</v>
      </c>
      <c r="V476" s="143">
        <f t="shared" si="111"/>
        <v>0</v>
      </c>
      <c r="W476" s="143">
        <f t="shared" si="112"/>
        <v>0</v>
      </c>
      <c r="X476" s="143">
        <f t="shared" si="113"/>
        <v>0</v>
      </c>
      <c r="Y476" s="143">
        <f t="shared" si="114"/>
        <v>0</v>
      </c>
      <c r="Z476" s="143">
        <f t="shared" si="115"/>
        <v>0</v>
      </c>
      <c r="AA476" s="143">
        <f t="shared" si="116"/>
        <v>0</v>
      </c>
      <c r="AB476" s="143">
        <f t="shared" si="117"/>
        <v>0</v>
      </c>
      <c r="AC476" s="143">
        <f t="shared" si="118"/>
        <v>0</v>
      </c>
      <c r="AD476" s="143">
        <f t="shared" si="119"/>
        <v>0</v>
      </c>
      <c r="AE476" s="142"/>
    </row>
    <row r="477" spans="1:31" x14ac:dyDescent="0.3">
      <c r="A477" s="147" t="s">
        <v>3199</v>
      </c>
      <c r="B477" s="147">
        <v>0.42136321278923616</v>
      </c>
      <c r="C477" s="146">
        <f t="shared" si="105"/>
        <v>8.18338802245196E-4</v>
      </c>
      <c r="D477" s="145">
        <f t="shared" si="106"/>
        <v>818338.80224519596</v>
      </c>
      <c r="E477" s="144">
        <v>1.26</v>
      </c>
      <c r="F477" s="144">
        <v>1.26</v>
      </c>
      <c r="G477" s="144">
        <v>0</v>
      </c>
      <c r="H477" s="144">
        <v>0</v>
      </c>
      <c r="I477" s="144">
        <v>0</v>
      </c>
      <c r="J477" s="144">
        <v>0.99</v>
      </c>
      <c r="K477" s="144">
        <v>0</v>
      </c>
      <c r="L477" s="144">
        <v>0</v>
      </c>
      <c r="M477" s="144">
        <v>0</v>
      </c>
      <c r="N477" s="144">
        <v>0</v>
      </c>
      <c r="O477" s="144">
        <v>0</v>
      </c>
      <c r="P477" s="144">
        <v>0</v>
      </c>
      <c r="Q477" s="144">
        <v>1.26</v>
      </c>
      <c r="R477" s="143">
        <f t="shared" si="107"/>
        <v>10311.06890828947</v>
      </c>
      <c r="S477" s="143">
        <f t="shared" si="108"/>
        <v>10311.06890828947</v>
      </c>
      <c r="T477" s="143">
        <f t="shared" si="109"/>
        <v>0</v>
      </c>
      <c r="U477" s="143">
        <f t="shared" si="110"/>
        <v>0</v>
      </c>
      <c r="V477" s="143">
        <f t="shared" si="111"/>
        <v>0</v>
      </c>
      <c r="W477" s="143">
        <f t="shared" si="112"/>
        <v>8101.5541422274391</v>
      </c>
      <c r="X477" s="143">
        <f t="shared" si="113"/>
        <v>0</v>
      </c>
      <c r="Y477" s="143">
        <f t="shared" si="114"/>
        <v>0</v>
      </c>
      <c r="Z477" s="143">
        <f t="shared" si="115"/>
        <v>0</v>
      </c>
      <c r="AA477" s="143">
        <f t="shared" si="116"/>
        <v>0</v>
      </c>
      <c r="AB477" s="143">
        <f t="shared" si="117"/>
        <v>0</v>
      </c>
      <c r="AC477" s="143">
        <f t="shared" si="118"/>
        <v>0</v>
      </c>
      <c r="AD477" s="143">
        <f t="shared" si="119"/>
        <v>10311.06890828947</v>
      </c>
      <c r="AE477" s="142"/>
    </row>
    <row r="478" spans="1:31" x14ac:dyDescent="0.3">
      <c r="A478" s="147" t="s">
        <v>3198</v>
      </c>
      <c r="B478" s="147">
        <v>0.92865986515018184</v>
      </c>
      <c r="C478" s="146">
        <f t="shared" si="105"/>
        <v>1.8035708355022264E-3</v>
      </c>
      <c r="D478" s="145">
        <f t="shared" si="106"/>
        <v>1803570.8355022264</v>
      </c>
      <c r="E478" s="144">
        <v>0</v>
      </c>
      <c r="F478" s="144">
        <v>0</v>
      </c>
      <c r="G478" s="144">
        <v>4.87</v>
      </c>
      <c r="H478" s="144">
        <v>0</v>
      </c>
      <c r="I478" s="144">
        <v>0</v>
      </c>
      <c r="J478" s="144">
        <v>0</v>
      </c>
      <c r="K478" s="144">
        <v>0</v>
      </c>
      <c r="L478" s="144">
        <v>0</v>
      </c>
      <c r="M478" s="144">
        <v>0</v>
      </c>
      <c r="N478" s="144">
        <v>0</v>
      </c>
      <c r="O478" s="144">
        <v>0</v>
      </c>
      <c r="P478" s="144">
        <v>4.87</v>
      </c>
      <c r="Q478" s="144">
        <v>4.87</v>
      </c>
      <c r="R478" s="143">
        <f t="shared" si="107"/>
        <v>0</v>
      </c>
      <c r="S478" s="143">
        <f t="shared" si="108"/>
        <v>0</v>
      </c>
      <c r="T478" s="143">
        <f t="shared" si="109"/>
        <v>87833.899688958438</v>
      </c>
      <c r="U478" s="143">
        <f t="shared" si="110"/>
        <v>0</v>
      </c>
      <c r="V478" s="143">
        <f t="shared" si="111"/>
        <v>0</v>
      </c>
      <c r="W478" s="143">
        <f t="shared" si="112"/>
        <v>0</v>
      </c>
      <c r="X478" s="143">
        <f t="shared" si="113"/>
        <v>0</v>
      </c>
      <c r="Y478" s="143">
        <f t="shared" si="114"/>
        <v>0</v>
      </c>
      <c r="Z478" s="143">
        <f t="shared" si="115"/>
        <v>0</v>
      </c>
      <c r="AA478" s="143">
        <f t="shared" si="116"/>
        <v>0</v>
      </c>
      <c r="AB478" s="143">
        <f t="shared" si="117"/>
        <v>0</v>
      </c>
      <c r="AC478" s="143">
        <f t="shared" si="118"/>
        <v>87833.899688958438</v>
      </c>
      <c r="AD478" s="143">
        <f t="shared" si="119"/>
        <v>87833.899688958438</v>
      </c>
      <c r="AE478" s="142"/>
    </row>
    <row r="479" spans="1:31" x14ac:dyDescent="0.3">
      <c r="A479" s="147" t="s">
        <v>3197</v>
      </c>
      <c r="B479" s="147">
        <v>0.18221148314249458</v>
      </c>
      <c r="C479" s="146">
        <f t="shared" si="105"/>
        <v>3.5387694593247323E-4</v>
      </c>
      <c r="D479" s="145">
        <f t="shared" si="106"/>
        <v>353876.94593247323</v>
      </c>
      <c r="E479" s="144">
        <v>0</v>
      </c>
      <c r="F479" s="144">
        <v>0</v>
      </c>
      <c r="G479" s="144">
        <v>0</v>
      </c>
      <c r="H479" s="144">
        <v>0</v>
      </c>
      <c r="I479" s="144">
        <v>0</v>
      </c>
      <c r="J479" s="144">
        <v>0</v>
      </c>
      <c r="K479" s="144">
        <v>0</v>
      </c>
      <c r="L479" s="144">
        <v>0</v>
      </c>
      <c r="M479" s="144">
        <v>0</v>
      </c>
      <c r="N479" s="144">
        <v>0</v>
      </c>
      <c r="O479" s="144">
        <v>0</v>
      </c>
      <c r="P479" s="144">
        <v>0</v>
      </c>
      <c r="Q479" s="144">
        <v>0</v>
      </c>
      <c r="R479" s="143">
        <f t="shared" si="107"/>
        <v>0</v>
      </c>
      <c r="S479" s="143">
        <f t="shared" si="108"/>
        <v>0</v>
      </c>
      <c r="T479" s="143">
        <f t="shared" si="109"/>
        <v>0</v>
      </c>
      <c r="U479" s="143">
        <f t="shared" si="110"/>
        <v>0</v>
      </c>
      <c r="V479" s="143">
        <f t="shared" si="111"/>
        <v>0</v>
      </c>
      <c r="W479" s="143">
        <f t="shared" si="112"/>
        <v>0</v>
      </c>
      <c r="X479" s="143">
        <f t="shared" si="113"/>
        <v>0</v>
      </c>
      <c r="Y479" s="143">
        <f t="shared" si="114"/>
        <v>0</v>
      </c>
      <c r="Z479" s="143">
        <f t="shared" si="115"/>
        <v>0</v>
      </c>
      <c r="AA479" s="143">
        <f t="shared" si="116"/>
        <v>0</v>
      </c>
      <c r="AB479" s="143">
        <f t="shared" si="117"/>
        <v>0</v>
      </c>
      <c r="AC479" s="143">
        <f t="shared" si="118"/>
        <v>0</v>
      </c>
      <c r="AD479" s="143">
        <f t="shared" si="119"/>
        <v>0</v>
      </c>
      <c r="AE479" s="142"/>
    </row>
    <row r="480" spans="1:31" x14ac:dyDescent="0.3">
      <c r="A480" s="147" t="s">
        <v>3196</v>
      </c>
      <c r="B480" s="147">
        <v>0.82436878379531175</v>
      </c>
      <c r="C480" s="146">
        <f t="shared" si="105"/>
        <v>1.6010248229164289E-3</v>
      </c>
      <c r="D480" s="145">
        <f t="shared" si="106"/>
        <v>1601024.822916429</v>
      </c>
      <c r="E480" s="144">
        <v>0</v>
      </c>
      <c r="F480" s="144">
        <v>0</v>
      </c>
      <c r="G480" s="144">
        <v>0</v>
      </c>
      <c r="H480" s="144">
        <v>0</v>
      </c>
      <c r="I480" s="144">
        <v>0</v>
      </c>
      <c r="J480" s="144">
        <v>0</v>
      </c>
      <c r="K480" s="144">
        <v>0</v>
      </c>
      <c r="L480" s="144">
        <v>0</v>
      </c>
      <c r="M480" s="144">
        <v>0</v>
      </c>
      <c r="N480" s="144">
        <v>0</v>
      </c>
      <c r="O480" s="144">
        <v>0</v>
      </c>
      <c r="P480" s="144">
        <v>0</v>
      </c>
      <c r="Q480" s="144">
        <v>0</v>
      </c>
      <c r="R480" s="143">
        <f t="shared" si="107"/>
        <v>0</v>
      </c>
      <c r="S480" s="143">
        <f t="shared" si="108"/>
        <v>0</v>
      </c>
      <c r="T480" s="143">
        <f t="shared" si="109"/>
        <v>0</v>
      </c>
      <c r="U480" s="143">
        <f t="shared" si="110"/>
        <v>0</v>
      </c>
      <c r="V480" s="143">
        <f t="shared" si="111"/>
        <v>0</v>
      </c>
      <c r="W480" s="143">
        <f t="shared" si="112"/>
        <v>0</v>
      </c>
      <c r="X480" s="143">
        <f t="shared" si="113"/>
        <v>0</v>
      </c>
      <c r="Y480" s="143">
        <f t="shared" si="114"/>
        <v>0</v>
      </c>
      <c r="Z480" s="143">
        <f t="shared" si="115"/>
        <v>0</v>
      </c>
      <c r="AA480" s="143">
        <f t="shared" si="116"/>
        <v>0</v>
      </c>
      <c r="AB480" s="143">
        <f t="shared" si="117"/>
        <v>0</v>
      </c>
      <c r="AC480" s="143">
        <f t="shared" si="118"/>
        <v>0</v>
      </c>
      <c r="AD480" s="143">
        <f t="shared" si="119"/>
        <v>0</v>
      </c>
      <c r="AE480" s="142"/>
    </row>
    <row r="481" spans="1:31" x14ac:dyDescent="0.3">
      <c r="A481" s="147" t="s">
        <v>3195</v>
      </c>
      <c r="B481" s="147">
        <v>0.41727804356967002</v>
      </c>
      <c r="C481" s="146">
        <f t="shared" si="105"/>
        <v>8.104049048743762E-4</v>
      </c>
      <c r="D481" s="145">
        <f t="shared" si="106"/>
        <v>810404.90487437614</v>
      </c>
      <c r="E481" s="144">
        <v>0</v>
      </c>
      <c r="F481" s="144">
        <v>0</v>
      </c>
      <c r="G481" s="144">
        <v>0</v>
      </c>
      <c r="H481" s="144">
        <v>0</v>
      </c>
      <c r="I481" s="144">
        <v>0</v>
      </c>
      <c r="J481" s="144">
        <v>0</v>
      </c>
      <c r="K481" s="144">
        <v>0</v>
      </c>
      <c r="L481" s="144">
        <v>0</v>
      </c>
      <c r="M481" s="144">
        <v>0</v>
      </c>
      <c r="N481" s="144">
        <v>0</v>
      </c>
      <c r="O481" s="144">
        <v>0</v>
      </c>
      <c r="P481" s="144">
        <v>0</v>
      </c>
      <c r="Q481" s="144">
        <v>0</v>
      </c>
      <c r="R481" s="143">
        <f t="shared" si="107"/>
        <v>0</v>
      </c>
      <c r="S481" s="143">
        <f t="shared" si="108"/>
        <v>0</v>
      </c>
      <c r="T481" s="143">
        <f t="shared" si="109"/>
        <v>0</v>
      </c>
      <c r="U481" s="143">
        <f t="shared" si="110"/>
        <v>0</v>
      </c>
      <c r="V481" s="143">
        <f t="shared" si="111"/>
        <v>0</v>
      </c>
      <c r="W481" s="143">
        <f t="shared" si="112"/>
        <v>0</v>
      </c>
      <c r="X481" s="143">
        <f t="shared" si="113"/>
        <v>0</v>
      </c>
      <c r="Y481" s="143">
        <f t="shared" si="114"/>
        <v>0</v>
      </c>
      <c r="Z481" s="143">
        <f t="shared" si="115"/>
        <v>0</v>
      </c>
      <c r="AA481" s="143">
        <f t="shared" si="116"/>
        <v>0</v>
      </c>
      <c r="AB481" s="143">
        <f t="shared" si="117"/>
        <v>0</v>
      </c>
      <c r="AC481" s="143">
        <f t="shared" si="118"/>
        <v>0</v>
      </c>
      <c r="AD481" s="143">
        <f t="shared" si="119"/>
        <v>0</v>
      </c>
      <c r="AE481" s="142"/>
    </row>
    <row r="482" spans="1:31" x14ac:dyDescent="0.3">
      <c r="A482" s="147" t="s">
        <v>3194</v>
      </c>
      <c r="B482" s="147">
        <v>0.50870999129020289</v>
      </c>
      <c r="C482" s="146">
        <f t="shared" si="105"/>
        <v>9.8797691000808495E-4</v>
      </c>
      <c r="D482" s="145">
        <f t="shared" si="106"/>
        <v>987976.91000808496</v>
      </c>
      <c r="E482" s="144">
        <v>0</v>
      </c>
      <c r="F482" s="144">
        <v>0</v>
      </c>
      <c r="G482" s="144">
        <v>0</v>
      </c>
      <c r="H482" s="144">
        <v>0</v>
      </c>
      <c r="I482" s="144">
        <v>0</v>
      </c>
      <c r="J482" s="144">
        <v>0</v>
      </c>
      <c r="K482" s="144">
        <v>0</v>
      </c>
      <c r="L482" s="144">
        <v>0</v>
      </c>
      <c r="M482" s="144">
        <v>0</v>
      </c>
      <c r="N482" s="144">
        <v>0</v>
      </c>
      <c r="O482" s="144">
        <v>0</v>
      </c>
      <c r="P482" s="144">
        <v>0</v>
      </c>
      <c r="Q482" s="144">
        <v>0</v>
      </c>
      <c r="R482" s="143">
        <f t="shared" si="107"/>
        <v>0</v>
      </c>
      <c r="S482" s="143">
        <f t="shared" si="108"/>
        <v>0</v>
      </c>
      <c r="T482" s="143">
        <f t="shared" si="109"/>
        <v>0</v>
      </c>
      <c r="U482" s="143">
        <f t="shared" si="110"/>
        <v>0</v>
      </c>
      <c r="V482" s="143">
        <f t="shared" si="111"/>
        <v>0</v>
      </c>
      <c r="W482" s="143">
        <f t="shared" si="112"/>
        <v>0</v>
      </c>
      <c r="X482" s="143">
        <f t="shared" si="113"/>
        <v>0</v>
      </c>
      <c r="Y482" s="143">
        <f t="shared" si="114"/>
        <v>0</v>
      </c>
      <c r="Z482" s="143">
        <f t="shared" si="115"/>
        <v>0</v>
      </c>
      <c r="AA482" s="143">
        <f t="shared" si="116"/>
        <v>0</v>
      </c>
      <c r="AB482" s="143">
        <f t="shared" si="117"/>
        <v>0</v>
      </c>
      <c r="AC482" s="143">
        <f t="shared" si="118"/>
        <v>0</v>
      </c>
      <c r="AD482" s="143">
        <f t="shared" si="119"/>
        <v>0</v>
      </c>
      <c r="AE482" s="142"/>
    </row>
    <row r="483" spans="1:31" x14ac:dyDescent="0.3">
      <c r="A483" s="147" t="s">
        <v>3193</v>
      </c>
      <c r="B483" s="147">
        <v>0.29590301165811039</v>
      </c>
      <c r="C483" s="146">
        <f t="shared" si="105"/>
        <v>5.7467977457767785E-4</v>
      </c>
      <c r="D483" s="145">
        <f t="shared" si="106"/>
        <v>574679.77457767783</v>
      </c>
      <c r="E483" s="144">
        <v>0</v>
      </c>
      <c r="F483" s="144">
        <v>0</v>
      </c>
      <c r="G483" s="144">
        <v>0</v>
      </c>
      <c r="H483" s="144">
        <v>0</v>
      </c>
      <c r="I483" s="144">
        <v>0</v>
      </c>
      <c r="J483" s="144">
        <v>0</v>
      </c>
      <c r="K483" s="144">
        <v>0</v>
      </c>
      <c r="L483" s="144">
        <v>0</v>
      </c>
      <c r="M483" s="144">
        <v>0</v>
      </c>
      <c r="N483" s="144">
        <v>0</v>
      </c>
      <c r="O483" s="144">
        <v>0</v>
      </c>
      <c r="P483" s="144">
        <v>0</v>
      </c>
      <c r="Q483" s="144">
        <v>0</v>
      </c>
      <c r="R483" s="143">
        <f t="shared" si="107"/>
        <v>0</v>
      </c>
      <c r="S483" s="143">
        <f t="shared" si="108"/>
        <v>0</v>
      </c>
      <c r="T483" s="143">
        <f t="shared" si="109"/>
        <v>0</v>
      </c>
      <c r="U483" s="143">
        <f t="shared" si="110"/>
        <v>0</v>
      </c>
      <c r="V483" s="143">
        <f t="shared" si="111"/>
        <v>0</v>
      </c>
      <c r="W483" s="143">
        <f t="shared" si="112"/>
        <v>0</v>
      </c>
      <c r="X483" s="143">
        <f t="shared" si="113"/>
        <v>0</v>
      </c>
      <c r="Y483" s="143">
        <f t="shared" si="114"/>
        <v>0</v>
      </c>
      <c r="Z483" s="143">
        <f t="shared" si="115"/>
        <v>0</v>
      </c>
      <c r="AA483" s="143">
        <f t="shared" si="116"/>
        <v>0</v>
      </c>
      <c r="AB483" s="143">
        <f t="shared" si="117"/>
        <v>0</v>
      </c>
      <c r="AC483" s="143">
        <f t="shared" si="118"/>
        <v>0</v>
      </c>
      <c r="AD483" s="143">
        <f t="shared" si="119"/>
        <v>0</v>
      </c>
      <c r="AE483" s="142"/>
    </row>
    <row r="484" spans="1:31" x14ac:dyDescent="0.3">
      <c r="A484" s="147" t="s">
        <v>3192</v>
      </c>
      <c r="B484" s="147">
        <v>0.73591947356734144</v>
      </c>
      <c r="C484" s="146">
        <f t="shared" si="105"/>
        <v>1.4292454639348088E-3</v>
      </c>
      <c r="D484" s="145">
        <f t="shared" si="106"/>
        <v>1429245.4639348087</v>
      </c>
      <c r="E484" s="144">
        <v>0</v>
      </c>
      <c r="F484" s="144">
        <v>0</v>
      </c>
      <c r="G484" s="144">
        <v>0</v>
      </c>
      <c r="H484" s="144">
        <v>0</v>
      </c>
      <c r="I484" s="144">
        <v>0</v>
      </c>
      <c r="J484" s="144">
        <v>0</v>
      </c>
      <c r="K484" s="144">
        <v>0</v>
      </c>
      <c r="L484" s="144">
        <v>0</v>
      </c>
      <c r="M484" s="144">
        <v>0</v>
      </c>
      <c r="N484" s="144">
        <v>0</v>
      </c>
      <c r="O484" s="144">
        <v>0</v>
      </c>
      <c r="P484" s="144">
        <v>0</v>
      </c>
      <c r="Q484" s="144">
        <v>0</v>
      </c>
      <c r="R484" s="143">
        <f t="shared" si="107"/>
        <v>0</v>
      </c>
      <c r="S484" s="143">
        <f t="shared" si="108"/>
        <v>0</v>
      </c>
      <c r="T484" s="143">
        <f t="shared" si="109"/>
        <v>0</v>
      </c>
      <c r="U484" s="143">
        <f t="shared" si="110"/>
        <v>0</v>
      </c>
      <c r="V484" s="143">
        <f t="shared" si="111"/>
        <v>0</v>
      </c>
      <c r="W484" s="143">
        <f t="shared" si="112"/>
        <v>0</v>
      </c>
      <c r="X484" s="143">
        <f t="shared" si="113"/>
        <v>0</v>
      </c>
      <c r="Y484" s="143">
        <f t="shared" si="114"/>
        <v>0</v>
      </c>
      <c r="Z484" s="143">
        <f t="shared" si="115"/>
        <v>0</v>
      </c>
      <c r="AA484" s="143">
        <f t="shared" si="116"/>
        <v>0</v>
      </c>
      <c r="AB484" s="143">
        <f t="shared" si="117"/>
        <v>0</v>
      </c>
      <c r="AC484" s="143">
        <f t="shared" si="118"/>
        <v>0</v>
      </c>
      <c r="AD484" s="143">
        <f t="shared" si="119"/>
        <v>0</v>
      </c>
      <c r="AE484" s="142"/>
    </row>
    <row r="485" spans="1:31" x14ac:dyDescent="0.3">
      <c r="A485" s="147" t="s">
        <v>3191</v>
      </c>
      <c r="B485" s="147">
        <v>0.64446594018954928</v>
      </c>
      <c r="C485" s="146">
        <f t="shared" si="105"/>
        <v>1.2516315368193724E-3</v>
      </c>
      <c r="D485" s="145">
        <f t="shared" si="106"/>
        <v>1251631.5368193723</v>
      </c>
      <c r="E485" s="144">
        <v>0</v>
      </c>
      <c r="F485" s="144">
        <v>0</v>
      </c>
      <c r="G485" s="144">
        <v>0</v>
      </c>
      <c r="H485" s="144">
        <v>0</v>
      </c>
      <c r="I485" s="144">
        <v>0</v>
      </c>
      <c r="J485" s="144">
        <v>0</v>
      </c>
      <c r="K485" s="144">
        <v>0</v>
      </c>
      <c r="L485" s="144">
        <v>0</v>
      </c>
      <c r="M485" s="144">
        <v>0</v>
      </c>
      <c r="N485" s="144">
        <v>0</v>
      </c>
      <c r="O485" s="144">
        <v>0</v>
      </c>
      <c r="P485" s="144">
        <v>0</v>
      </c>
      <c r="Q485" s="144">
        <v>0</v>
      </c>
      <c r="R485" s="143">
        <f t="shared" si="107"/>
        <v>0</v>
      </c>
      <c r="S485" s="143">
        <f t="shared" si="108"/>
        <v>0</v>
      </c>
      <c r="T485" s="143">
        <f t="shared" si="109"/>
        <v>0</v>
      </c>
      <c r="U485" s="143">
        <f t="shared" si="110"/>
        <v>0</v>
      </c>
      <c r="V485" s="143">
        <f t="shared" si="111"/>
        <v>0</v>
      </c>
      <c r="W485" s="143">
        <f t="shared" si="112"/>
        <v>0</v>
      </c>
      <c r="X485" s="143">
        <f t="shared" si="113"/>
        <v>0</v>
      </c>
      <c r="Y485" s="143">
        <f t="shared" si="114"/>
        <v>0</v>
      </c>
      <c r="Z485" s="143">
        <f t="shared" si="115"/>
        <v>0</v>
      </c>
      <c r="AA485" s="143">
        <f t="shared" si="116"/>
        <v>0</v>
      </c>
      <c r="AB485" s="143">
        <f t="shared" si="117"/>
        <v>0</v>
      </c>
      <c r="AC485" s="143">
        <f t="shared" si="118"/>
        <v>0</v>
      </c>
      <c r="AD485" s="143">
        <f t="shared" si="119"/>
        <v>0</v>
      </c>
      <c r="AE485" s="142"/>
    </row>
    <row r="486" spans="1:31" x14ac:dyDescent="0.3">
      <c r="A486" s="147" t="s">
        <v>3190</v>
      </c>
      <c r="B486" s="147">
        <v>0.45203868190663887</v>
      </c>
      <c r="C486" s="146">
        <f t="shared" si="105"/>
        <v>8.7791430834995227E-4</v>
      </c>
      <c r="D486" s="145">
        <f t="shared" si="106"/>
        <v>877914.30834995222</v>
      </c>
      <c r="E486" s="144">
        <v>1.1100000000000001</v>
      </c>
      <c r="F486" s="144">
        <v>1.1100000000000001</v>
      </c>
      <c r="G486" s="144">
        <v>0</v>
      </c>
      <c r="H486" s="144">
        <v>0</v>
      </c>
      <c r="I486" s="144">
        <v>0</v>
      </c>
      <c r="J486" s="144">
        <v>0</v>
      </c>
      <c r="K486" s="144">
        <v>0</v>
      </c>
      <c r="L486" s="144">
        <v>0</v>
      </c>
      <c r="M486" s="144">
        <v>0</v>
      </c>
      <c r="N486" s="144">
        <v>0</v>
      </c>
      <c r="O486" s="144">
        <v>0</v>
      </c>
      <c r="P486" s="144">
        <v>0</v>
      </c>
      <c r="Q486" s="144">
        <v>1.1100000000000001</v>
      </c>
      <c r="R486" s="143">
        <f t="shared" si="107"/>
        <v>9744.8488226844711</v>
      </c>
      <c r="S486" s="143">
        <f t="shared" si="108"/>
        <v>9744.8488226844711</v>
      </c>
      <c r="T486" s="143">
        <f t="shared" si="109"/>
        <v>0</v>
      </c>
      <c r="U486" s="143">
        <f t="shared" si="110"/>
        <v>0</v>
      </c>
      <c r="V486" s="143">
        <f t="shared" si="111"/>
        <v>0</v>
      </c>
      <c r="W486" s="143">
        <f t="shared" si="112"/>
        <v>0</v>
      </c>
      <c r="X486" s="143">
        <f t="shared" si="113"/>
        <v>0</v>
      </c>
      <c r="Y486" s="143">
        <f t="shared" si="114"/>
        <v>0</v>
      </c>
      <c r="Z486" s="143">
        <f t="shared" si="115"/>
        <v>0</v>
      </c>
      <c r="AA486" s="143">
        <f t="shared" si="116"/>
        <v>0</v>
      </c>
      <c r="AB486" s="143">
        <f t="shared" si="117"/>
        <v>0</v>
      </c>
      <c r="AC486" s="143">
        <f t="shared" si="118"/>
        <v>0</v>
      </c>
      <c r="AD486" s="143">
        <f t="shared" si="119"/>
        <v>9744.8488226844711</v>
      </c>
      <c r="AE486" s="142"/>
    </row>
    <row r="487" spans="1:31" x14ac:dyDescent="0.3">
      <c r="A487" s="147" t="s">
        <v>3189</v>
      </c>
      <c r="B487" s="147">
        <v>0.24307321105998403</v>
      </c>
      <c r="C487" s="146">
        <f t="shared" si="105"/>
        <v>4.7207785197949401E-4</v>
      </c>
      <c r="D487" s="145">
        <f t="shared" si="106"/>
        <v>472077.85197949398</v>
      </c>
      <c r="E487" s="144">
        <v>0</v>
      </c>
      <c r="F487" s="144">
        <v>0</v>
      </c>
      <c r="G487" s="144">
        <v>1.71</v>
      </c>
      <c r="H487" s="144">
        <v>0</v>
      </c>
      <c r="I487" s="144">
        <v>0</v>
      </c>
      <c r="J487" s="144">
        <v>0</v>
      </c>
      <c r="K487" s="144">
        <v>0</v>
      </c>
      <c r="L487" s="144">
        <v>0</v>
      </c>
      <c r="M487" s="144">
        <v>0</v>
      </c>
      <c r="N487" s="144">
        <v>0</v>
      </c>
      <c r="O487" s="144">
        <v>0</v>
      </c>
      <c r="P487" s="144">
        <v>0</v>
      </c>
      <c r="Q487" s="144">
        <v>1.71</v>
      </c>
      <c r="R487" s="143">
        <f t="shared" si="107"/>
        <v>0</v>
      </c>
      <c r="S487" s="143">
        <f t="shared" si="108"/>
        <v>0</v>
      </c>
      <c r="T487" s="143">
        <f t="shared" si="109"/>
        <v>8072.5312688493468</v>
      </c>
      <c r="U487" s="143">
        <f t="shared" si="110"/>
        <v>0</v>
      </c>
      <c r="V487" s="143">
        <f t="shared" si="111"/>
        <v>0</v>
      </c>
      <c r="W487" s="143">
        <f t="shared" si="112"/>
        <v>0</v>
      </c>
      <c r="X487" s="143">
        <f t="shared" si="113"/>
        <v>0</v>
      </c>
      <c r="Y487" s="143">
        <f t="shared" si="114"/>
        <v>0</v>
      </c>
      <c r="Z487" s="143">
        <f t="shared" si="115"/>
        <v>0</v>
      </c>
      <c r="AA487" s="143">
        <f t="shared" si="116"/>
        <v>0</v>
      </c>
      <c r="AB487" s="143">
        <f t="shared" si="117"/>
        <v>0</v>
      </c>
      <c r="AC487" s="143">
        <f t="shared" si="118"/>
        <v>0</v>
      </c>
      <c r="AD487" s="143">
        <f t="shared" si="119"/>
        <v>8072.5312688493468</v>
      </c>
      <c r="AE487" s="142"/>
    </row>
    <row r="488" spans="1:31" x14ac:dyDescent="0.3">
      <c r="A488" s="147" t="s">
        <v>3188</v>
      </c>
      <c r="B488" s="147">
        <v>0.93653788426490892</v>
      </c>
      <c r="C488" s="146">
        <f t="shared" si="105"/>
        <v>1.8188709104274554E-3</v>
      </c>
      <c r="D488" s="145">
        <f t="shared" si="106"/>
        <v>1818870.9104274553</v>
      </c>
      <c r="E488" s="144">
        <v>0</v>
      </c>
      <c r="F488" s="144">
        <v>0</v>
      </c>
      <c r="G488" s="144">
        <v>3.24</v>
      </c>
      <c r="H488" s="144">
        <v>0</v>
      </c>
      <c r="I488" s="144">
        <v>0</v>
      </c>
      <c r="J488" s="144">
        <v>0</v>
      </c>
      <c r="K488" s="144">
        <v>0</v>
      </c>
      <c r="L488" s="144">
        <v>0</v>
      </c>
      <c r="M488" s="144">
        <v>0</v>
      </c>
      <c r="N488" s="144">
        <v>0</v>
      </c>
      <c r="O488" s="144">
        <v>0</v>
      </c>
      <c r="P488" s="144">
        <v>0</v>
      </c>
      <c r="Q488" s="144">
        <v>3.24</v>
      </c>
      <c r="R488" s="143">
        <f t="shared" si="107"/>
        <v>0</v>
      </c>
      <c r="S488" s="143">
        <f t="shared" si="108"/>
        <v>0</v>
      </c>
      <c r="T488" s="143">
        <f t="shared" si="109"/>
        <v>58931.417497849558</v>
      </c>
      <c r="U488" s="143">
        <f t="shared" si="110"/>
        <v>0</v>
      </c>
      <c r="V488" s="143">
        <f t="shared" si="111"/>
        <v>0</v>
      </c>
      <c r="W488" s="143">
        <f t="shared" si="112"/>
        <v>0</v>
      </c>
      <c r="X488" s="143">
        <f t="shared" si="113"/>
        <v>0</v>
      </c>
      <c r="Y488" s="143">
        <f t="shared" si="114"/>
        <v>0</v>
      </c>
      <c r="Z488" s="143">
        <f t="shared" si="115"/>
        <v>0</v>
      </c>
      <c r="AA488" s="143">
        <f t="shared" si="116"/>
        <v>0</v>
      </c>
      <c r="AB488" s="143">
        <f t="shared" si="117"/>
        <v>0</v>
      </c>
      <c r="AC488" s="143">
        <f t="shared" si="118"/>
        <v>0</v>
      </c>
      <c r="AD488" s="143">
        <f t="shared" si="119"/>
        <v>58931.417497849558</v>
      </c>
      <c r="AE488" s="142"/>
    </row>
    <row r="489" spans="1:31" x14ac:dyDescent="0.3">
      <c r="A489" s="147" t="s">
        <v>3187</v>
      </c>
      <c r="B489" s="147">
        <v>0.53141973312528878</v>
      </c>
      <c r="C489" s="146">
        <f t="shared" si="105"/>
        <v>1.032082001218118E-3</v>
      </c>
      <c r="D489" s="145">
        <f t="shared" si="106"/>
        <v>1032082.001218118</v>
      </c>
      <c r="E489" s="144">
        <v>0</v>
      </c>
      <c r="F489" s="144">
        <v>0</v>
      </c>
      <c r="G489" s="144">
        <v>0</v>
      </c>
      <c r="H489" s="144">
        <v>0</v>
      </c>
      <c r="I489" s="144">
        <v>0</v>
      </c>
      <c r="J489" s="144">
        <v>0</v>
      </c>
      <c r="K489" s="144">
        <v>0</v>
      </c>
      <c r="L489" s="144">
        <v>0</v>
      </c>
      <c r="M489" s="144">
        <v>0</v>
      </c>
      <c r="N489" s="144">
        <v>0</v>
      </c>
      <c r="O489" s="144">
        <v>0</v>
      </c>
      <c r="P489" s="144">
        <v>0</v>
      </c>
      <c r="Q489" s="144">
        <v>0</v>
      </c>
      <c r="R489" s="143">
        <f t="shared" si="107"/>
        <v>0</v>
      </c>
      <c r="S489" s="143">
        <f t="shared" si="108"/>
        <v>0</v>
      </c>
      <c r="T489" s="143">
        <f t="shared" si="109"/>
        <v>0</v>
      </c>
      <c r="U489" s="143">
        <f t="shared" si="110"/>
        <v>0</v>
      </c>
      <c r="V489" s="143">
        <f t="shared" si="111"/>
        <v>0</v>
      </c>
      <c r="W489" s="143">
        <f t="shared" si="112"/>
        <v>0</v>
      </c>
      <c r="X489" s="143">
        <f t="shared" si="113"/>
        <v>0</v>
      </c>
      <c r="Y489" s="143">
        <f t="shared" si="114"/>
        <v>0</v>
      </c>
      <c r="Z489" s="143">
        <f t="shared" si="115"/>
        <v>0</v>
      </c>
      <c r="AA489" s="143">
        <f t="shared" si="116"/>
        <v>0</v>
      </c>
      <c r="AB489" s="143">
        <f t="shared" si="117"/>
        <v>0</v>
      </c>
      <c r="AC489" s="143">
        <f t="shared" si="118"/>
        <v>0</v>
      </c>
      <c r="AD489" s="143">
        <f t="shared" si="119"/>
        <v>0</v>
      </c>
      <c r="AE489" s="142"/>
    </row>
    <row r="490" spans="1:31" x14ac:dyDescent="0.3">
      <c r="A490" s="147" t="s">
        <v>3186</v>
      </c>
      <c r="B490" s="147">
        <v>0.57831807971437932</v>
      </c>
      <c r="C490" s="146">
        <f t="shared" si="105"/>
        <v>1.1231643159767945E-3</v>
      </c>
      <c r="D490" s="145">
        <f t="shared" si="106"/>
        <v>1123164.3159767946</v>
      </c>
      <c r="E490" s="144">
        <v>0</v>
      </c>
      <c r="F490" s="144">
        <v>0</v>
      </c>
      <c r="G490" s="144">
        <v>0</v>
      </c>
      <c r="H490" s="144">
        <v>0</v>
      </c>
      <c r="I490" s="144">
        <v>0</v>
      </c>
      <c r="J490" s="144">
        <v>0</v>
      </c>
      <c r="K490" s="144">
        <v>0</v>
      </c>
      <c r="L490" s="144">
        <v>0</v>
      </c>
      <c r="M490" s="144">
        <v>0</v>
      </c>
      <c r="N490" s="144">
        <v>0</v>
      </c>
      <c r="O490" s="144">
        <v>0</v>
      </c>
      <c r="P490" s="144">
        <v>0</v>
      </c>
      <c r="Q490" s="144">
        <v>0</v>
      </c>
      <c r="R490" s="143">
        <f t="shared" si="107"/>
        <v>0</v>
      </c>
      <c r="S490" s="143">
        <f t="shared" si="108"/>
        <v>0</v>
      </c>
      <c r="T490" s="143">
        <f t="shared" si="109"/>
        <v>0</v>
      </c>
      <c r="U490" s="143">
        <f t="shared" si="110"/>
        <v>0</v>
      </c>
      <c r="V490" s="143">
        <f t="shared" si="111"/>
        <v>0</v>
      </c>
      <c r="W490" s="143">
        <f t="shared" si="112"/>
        <v>0</v>
      </c>
      <c r="X490" s="143">
        <f t="shared" si="113"/>
        <v>0</v>
      </c>
      <c r="Y490" s="143">
        <f t="shared" si="114"/>
        <v>0</v>
      </c>
      <c r="Z490" s="143">
        <f t="shared" si="115"/>
        <v>0</v>
      </c>
      <c r="AA490" s="143">
        <f t="shared" si="116"/>
        <v>0</v>
      </c>
      <c r="AB490" s="143">
        <f t="shared" si="117"/>
        <v>0</v>
      </c>
      <c r="AC490" s="143">
        <f t="shared" si="118"/>
        <v>0</v>
      </c>
      <c r="AD490" s="143">
        <f t="shared" si="119"/>
        <v>0</v>
      </c>
      <c r="AE490" s="142"/>
    </row>
    <row r="491" spans="1:31" x14ac:dyDescent="0.3">
      <c r="A491" s="147" t="s">
        <v>3185</v>
      </c>
      <c r="B491" s="147">
        <v>0.34796855334714294</v>
      </c>
      <c r="C491" s="146">
        <f t="shared" si="105"/>
        <v>6.7579741306825517E-4</v>
      </c>
      <c r="D491" s="145">
        <f t="shared" si="106"/>
        <v>675797.41306825518</v>
      </c>
      <c r="E491" s="144">
        <v>0.23</v>
      </c>
      <c r="F491" s="144">
        <v>0</v>
      </c>
      <c r="G491" s="144">
        <v>0.28000000000000003</v>
      </c>
      <c r="H491" s="144">
        <v>0</v>
      </c>
      <c r="I491" s="144">
        <v>0</v>
      </c>
      <c r="J491" s="144">
        <v>0</v>
      </c>
      <c r="K491" s="144">
        <v>0</v>
      </c>
      <c r="L491" s="144">
        <v>0</v>
      </c>
      <c r="M491" s="144">
        <v>0.16</v>
      </c>
      <c r="N491" s="144">
        <v>0</v>
      </c>
      <c r="O491" s="144">
        <v>0</v>
      </c>
      <c r="P491" s="144">
        <v>0</v>
      </c>
      <c r="Q491" s="144">
        <v>0.51</v>
      </c>
      <c r="R491" s="143">
        <f t="shared" si="107"/>
        <v>1554.3340500569871</v>
      </c>
      <c r="S491" s="143">
        <f t="shared" si="108"/>
        <v>0</v>
      </c>
      <c r="T491" s="143">
        <f t="shared" si="109"/>
        <v>1892.2327565911148</v>
      </c>
      <c r="U491" s="143">
        <f t="shared" si="110"/>
        <v>0</v>
      </c>
      <c r="V491" s="143">
        <f t="shared" si="111"/>
        <v>0</v>
      </c>
      <c r="W491" s="143">
        <f t="shared" si="112"/>
        <v>0</v>
      </c>
      <c r="X491" s="143">
        <f t="shared" si="113"/>
        <v>0</v>
      </c>
      <c r="Y491" s="143">
        <f t="shared" si="114"/>
        <v>0</v>
      </c>
      <c r="Z491" s="143">
        <f t="shared" si="115"/>
        <v>1081.2758609092082</v>
      </c>
      <c r="AA491" s="143">
        <f t="shared" si="116"/>
        <v>0</v>
      </c>
      <c r="AB491" s="143">
        <f t="shared" si="117"/>
        <v>0</v>
      </c>
      <c r="AC491" s="143">
        <f t="shared" si="118"/>
        <v>0</v>
      </c>
      <c r="AD491" s="143">
        <f t="shared" si="119"/>
        <v>3446.5668066481012</v>
      </c>
      <c r="AE491" s="142"/>
    </row>
    <row r="492" spans="1:31" x14ac:dyDescent="0.3">
      <c r="A492" s="147" t="s">
        <v>3184</v>
      </c>
      <c r="B492" s="147">
        <v>0.63411947853022987</v>
      </c>
      <c r="C492" s="146">
        <f t="shared" si="105"/>
        <v>1.231537445107578E-3</v>
      </c>
      <c r="D492" s="145">
        <f t="shared" si="106"/>
        <v>1231537.4451075781</v>
      </c>
      <c r="E492" s="144">
        <v>0.39</v>
      </c>
      <c r="F492" s="144">
        <v>0</v>
      </c>
      <c r="G492" s="144">
        <v>1.96</v>
      </c>
      <c r="H492" s="144">
        <v>0</v>
      </c>
      <c r="I492" s="144">
        <v>0</v>
      </c>
      <c r="J492" s="144">
        <v>0</v>
      </c>
      <c r="K492" s="144">
        <v>0</v>
      </c>
      <c r="L492" s="144">
        <v>0</v>
      </c>
      <c r="M492" s="144">
        <v>0</v>
      </c>
      <c r="N492" s="144">
        <v>0</v>
      </c>
      <c r="O492" s="144">
        <v>0</v>
      </c>
      <c r="P492" s="144">
        <v>0</v>
      </c>
      <c r="Q492" s="144">
        <v>2.35</v>
      </c>
      <c r="R492" s="143">
        <f t="shared" si="107"/>
        <v>4802.9960359195547</v>
      </c>
      <c r="S492" s="143">
        <f t="shared" si="108"/>
        <v>0</v>
      </c>
      <c r="T492" s="143">
        <f t="shared" si="109"/>
        <v>24138.13392410853</v>
      </c>
      <c r="U492" s="143">
        <f t="shared" si="110"/>
        <v>0</v>
      </c>
      <c r="V492" s="143">
        <f t="shared" si="111"/>
        <v>0</v>
      </c>
      <c r="W492" s="143">
        <f t="shared" si="112"/>
        <v>0</v>
      </c>
      <c r="X492" s="143">
        <f t="shared" si="113"/>
        <v>0</v>
      </c>
      <c r="Y492" s="143">
        <f t="shared" si="114"/>
        <v>0</v>
      </c>
      <c r="Z492" s="143">
        <f t="shared" si="115"/>
        <v>0</v>
      </c>
      <c r="AA492" s="143">
        <f t="shared" si="116"/>
        <v>0</v>
      </c>
      <c r="AB492" s="143">
        <f t="shared" si="117"/>
        <v>0</v>
      </c>
      <c r="AC492" s="143">
        <f t="shared" si="118"/>
        <v>0</v>
      </c>
      <c r="AD492" s="143">
        <f t="shared" si="119"/>
        <v>28941.129960028087</v>
      </c>
      <c r="AE492" s="142"/>
    </row>
    <row r="493" spans="1:31" x14ac:dyDescent="0.3">
      <c r="A493" s="147" t="s">
        <v>3183</v>
      </c>
      <c r="B493" s="147">
        <v>0.48740856520570253</v>
      </c>
      <c r="C493" s="146">
        <f t="shared" si="105"/>
        <v>9.4660693992286091E-4</v>
      </c>
      <c r="D493" s="145">
        <f t="shared" si="106"/>
        <v>946606.93992286094</v>
      </c>
      <c r="E493" s="144">
        <v>0</v>
      </c>
      <c r="F493" s="144">
        <v>0</v>
      </c>
      <c r="G493" s="144">
        <v>0</v>
      </c>
      <c r="H493" s="144">
        <v>0</v>
      </c>
      <c r="I493" s="144">
        <v>0</v>
      </c>
      <c r="J493" s="144">
        <v>0</v>
      </c>
      <c r="K493" s="144">
        <v>0</v>
      </c>
      <c r="L493" s="144">
        <v>0</v>
      </c>
      <c r="M493" s="144">
        <v>0</v>
      </c>
      <c r="N493" s="144">
        <v>0</v>
      </c>
      <c r="O493" s="144">
        <v>0</v>
      </c>
      <c r="P493" s="144">
        <v>0</v>
      </c>
      <c r="Q493" s="144">
        <v>0</v>
      </c>
      <c r="R493" s="143">
        <f t="shared" si="107"/>
        <v>0</v>
      </c>
      <c r="S493" s="143">
        <f t="shared" si="108"/>
        <v>0</v>
      </c>
      <c r="T493" s="143">
        <f t="shared" si="109"/>
        <v>0</v>
      </c>
      <c r="U493" s="143">
        <f t="shared" si="110"/>
        <v>0</v>
      </c>
      <c r="V493" s="143">
        <f t="shared" si="111"/>
        <v>0</v>
      </c>
      <c r="W493" s="143">
        <f t="shared" si="112"/>
        <v>0</v>
      </c>
      <c r="X493" s="143">
        <f t="shared" si="113"/>
        <v>0</v>
      </c>
      <c r="Y493" s="143">
        <f t="shared" si="114"/>
        <v>0</v>
      </c>
      <c r="Z493" s="143">
        <f t="shared" si="115"/>
        <v>0</v>
      </c>
      <c r="AA493" s="143">
        <f t="shared" si="116"/>
        <v>0</v>
      </c>
      <c r="AB493" s="143">
        <f t="shared" si="117"/>
        <v>0</v>
      </c>
      <c r="AC493" s="143">
        <f t="shared" si="118"/>
        <v>0</v>
      </c>
      <c r="AD493" s="143">
        <f t="shared" si="119"/>
        <v>0</v>
      </c>
      <c r="AE493" s="142"/>
    </row>
    <row r="494" spans="1:31" x14ac:dyDescent="0.3">
      <c r="A494" s="147" t="s">
        <v>3182</v>
      </c>
      <c r="B494" s="147">
        <v>0.70733344071151694</v>
      </c>
      <c r="C494" s="146">
        <f t="shared" si="105"/>
        <v>1.3737278981432305E-3</v>
      </c>
      <c r="D494" s="145">
        <f t="shared" si="106"/>
        <v>1373727.8981432305</v>
      </c>
      <c r="E494" s="144">
        <v>0</v>
      </c>
      <c r="F494" s="144">
        <v>0</v>
      </c>
      <c r="G494" s="144">
        <v>0</v>
      </c>
      <c r="H494" s="144">
        <v>0</v>
      </c>
      <c r="I494" s="144">
        <v>0</v>
      </c>
      <c r="J494" s="144">
        <v>0</v>
      </c>
      <c r="K494" s="144">
        <v>0</v>
      </c>
      <c r="L494" s="144">
        <v>0</v>
      </c>
      <c r="M494" s="144">
        <v>0</v>
      </c>
      <c r="N494" s="144">
        <v>0</v>
      </c>
      <c r="O494" s="144">
        <v>0</v>
      </c>
      <c r="P494" s="144">
        <v>0</v>
      </c>
      <c r="Q494" s="144">
        <v>0</v>
      </c>
      <c r="R494" s="143">
        <f t="shared" si="107"/>
        <v>0</v>
      </c>
      <c r="S494" s="143">
        <f t="shared" si="108"/>
        <v>0</v>
      </c>
      <c r="T494" s="143">
        <f t="shared" si="109"/>
        <v>0</v>
      </c>
      <c r="U494" s="143">
        <f t="shared" si="110"/>
        <v>0</v>
      </c>
      <c r="V494" s="143">
        <f t="shared" si="111"/>
        <v>0</v>
      </c>
      <c r="W494" s="143">
        <f t="shared" si="112"/>
        <v>0</v>
      </c>
      <c r="X494" s="143">
        <f t="shared" si="113"/>
        <v>0</v>
      </c>
      <c r="Y494" s="143">
        <f t="shared" si="114"/>
        <v>0</v>
      </c>
      <c r="Z494" s="143">
        <f t="shared" si="115"/>
        <v>0</v>
      </c>
      <c r="AA494" s="143">
        <f t="shared" si="116"/>
        <v>0</v>
      </c>
      <c r="AB494" s="143">
        <f t="shared" si="117"/>
        <v>0</v>
      </c>
      <c r="AC494" s="143">
        <f t="shared" si="118"/>
        <v>0</v>
      </c>
      <c r="AD494" s="143">
        <f t="shared" si="119"/>
        <v>0</v>
      </c>
      <c r="AE494" s="142"/>
    </row>
    <row r="495" spans="1:31" x14ac:dyDescent="0.3">
      <c r="A495" s="147" t="s">
        <v>3181</v>
      </c>
      <c r="B495" s="147">
        <v>0.20188053229081371</v>
      </c>
      <c r="C495" s="146">
        <f t="shared" si="105"/>
        <v>3.9207664071548337E-4</v>
      </c>
      <c r="D495" s="145">
        <f t="shared" si="106"/>
        <v>392076.6407154834</v>
      </c>
      <c r="E495" s="144">
        <v>0</v>
      </c>
      <c r="F495" s="144">
        <v>0</v>
      </c>
      <c r="G495" s="144">
        <v>0</v>
      </c>
      <c r="H495" s="144">
        <v>0</v>
      </c>
      <c r="I495" s="144">
        <v>0</v>
      </c>
      <c r="J495" s="144">
        <v>0</v>
      </c>
      <c r="K495" s="144">
        <v>0</v>
      </c>
      <c r="L495" s="144">
        <v>0</v>
      </c>
      <c r="M495" s="144">
        <v>0</v>
      </c>
      <c r="N495" s="144">
        <v>0</v>
      </c>
      <c r="O495" s="144">
        <v>0</v>
      </c>
      <c r="P495" s="144">
        <v>0</v>
      </c>
      <c r="Q495" s="144">
        <v>0</v>
      </c>
      <c r="R495" s="143">
        <f t="shared" si="107"/>
        <v>0</v>
      </c>
      <c r="S495" s="143">
        <f t="shared" si="108"/>
        <v>0</v>
      </c>
      <c r="T495" s="143">
        <f t="shared" si="109"/>
        <v>0</v>
      </c>
      <c r="U495" s="143">
        <f t="shared" si="110"/>
        <v>0</v>
      </c>
      <c r="V495" s="143">
        <f t="shared" si="111"/>
        <v>0</v>
      </c>
      <c r="W495" s="143">
        <f t="shared" si="112"/>
        <v>0</v>
      </c>
      <c r="X495" s="143">
        <f t="shared" si="113"/>
        <v>0</v>
      </c>
      <c r="Y495" s="143">
        <f t="shared" si="114"/>
        <v>0</v>
      </c>
      <c r="Z495" s="143">
        <f t="shared" si="115"/>
        <v>0</v>
      </c>
      <c r="AA495" s="143">
        <f t="shared" si="116"/>
        <v>0</v>
      </c>
      <c r="AB495" s="143">
        <f t="shared" si="117"/>
        <v>0</v>
      </c>
      <c r="AC495" s="143">
        <f t="shared" si="118"/>
        <v>0</v>
      </c>
      <c r="AD495" s="143">
        <f t="shared" si="119"/>
        <v>0</v>
      </c>
      <c r="AE495" s="142"/>
    </row>
    <row r="496" spans="1:31" x14ac:dyDescent="0.3">
      <c r="A496" s="147" t="s">
        <v>3180</v>
      </c>
      <c r="B496" s="147">
        <v>0.33672696048216877</v>
      </c>
      <c r="C496" s="146">
        <f t="shared" si="105"/>
        <v>6.539648672711151E-4</v>
      </c>
      <c r="D496" s="145">
        <f t="shared" si="106"/>
        <v>653964.86727111507</v>
      </c>
      <c r="E496" s="144">
        <v>0</v>
      </c>
      <c r="F496" s="144">
        <v>0</v>
      </c>
      <c r="G496" s="144">
        <v>0</v>
      </c>
      <c r="H496" s="144">
        <v>0</v>
      </c>
      <c r="I496" s="144">
        <v>0</v>
      </c>
      <c r="J496" s="144">
        <v>0</v>
      </c>
      <c r="K496" s="144">
        <v>0</v>
      </c>
      <c r="L496" s="144">
        <v>0</v>
      </c>
      <c r="M496" s="144">
        <v>0</v>
      </c>
      <c r="N496" s="144">
        <v>0</v>
      </c>
      <c r="O496" s="144">
        <v>0</v>
      </c>
      <c r="P496" s="144">
        <v>0</v>
      </c>
      <c r="Q496" s="144">
        <v>0</v>
      </c>
      <c r="R496" s="143">
        <f t="shared" si="107"/>
        <v>0</v>
      </c>
      <c r="S496" s="143">
        <f t="shared" si="108"/>
        <v>0</v>
      </c>
      <c r="T496" s="143">
        <f t="shared" si="109"/>
        <v>0</v>
      </c>
      <c r="U496" s="143">
        <f t="shared" si="110"/>
        <v>0</v>
      </c>
      <c r="V496" s="143">
        <f t="shared" si="111"/>
        <v>0</v>
      </c>
      <c r="W496" s="143">
        <f t="shared" si="112"/>
        <v>0</v>
      </c>
      <c r="X496" s="143">
        <f t="shared" si="113"/>
        <v>0</v>
      </c>
      <c r="Y496" s="143">
        <f t="shared" si="114"/>
        <v>0</v>
      </c>
      <c r="Z496" s="143">
        <f t="shared" si="115"/>
        <v>0</v>
      </c>
      <c r="AA496" s="143">
        <f t="shared" si="116"/>
        <v>0</v>
      </c>
      <c r="AB496" s="143">
        <f t="shared" si="117"/>
        <v>0</v>
      </c>
      <c r="AC496" s="143">
        <f t="shared" si="118"/>
        <v>0</v>
      </c>
      <c r="AD496" s="143">
        <f t="shared" si="119"/>
        <v>0</v>
      </c>
      <c r="AE496" s="142"/>
    </row>
    <row r="497" spans="1:31" x14ac:dyDescent="0.3">
      <c r="A497" s="147" t="s">
        <v>3179</v>
      </c>
      <c r="B497" s="147">
        <v>0.72890986652371192</v>
      </c>
      <c r="C497" s="146">
        <f t="shared" si="105"/>
        <v>1.4156319512735539E-3</v>
      </c>
      <c r="D497" s="145">
        <f t="shared" si="106"/>
        <v>1415631.951273554</v>
      </c>
      <c r="E497" s="144">
        <v>0</v>
      </c>
      <c r="F497" s="144">
        <v>0</v>
      </c>
      <c r="G497" s="144">
        <v>0</v>
      </c>
      <c r="H497" s="144">
        <v>0</v>
      </c>
      <c r="I497" s="144">
        <v>0</v>
      </c>
      <c r="J497" s="144">
        <v>0</v>
      </c>
      <c r="K497" s="144">
        <v>0</v>
      </c>
      <c r="L497" s="144">
        <v>0</v>
      </c>
      <c r="M497" s="144">
        <v>0</v>
      </c>
      <c r="N497" s="144">
        <v>0</v>
      </c>
      <c r="O497" s="144">
        <v>1.2205017432</v>
      </c>
      <c r="P497" s="144">
        <v>0</v>
      </c>
      <c r="Q497" s="144">
        <v>1.2205017432</v>
      </c>
      <c r="R497" s="143">
        <f t="shared" si="107"/>
        <v>0</v>
      </c>
      <c r="S497" s="143">
        <f t="shared" si="108"/>
        <v>0</v>
      </c>
      <c r="T497" s="143">
        <f t="shared" si="109"/>
        <v>0</v>
      </c>
      <c r="U497" s="143">
        <f t="shared" si="110"/>
        <v>0</v>
      </c>
      <c r="V497" s="143">
        <f t="shared" si="111"/>
        <v>0</v>
      </c>
      <c r="W497" s="143">
        <f t="shared" si="112"/>
        <v>0</v>
      </c>
      <c r="X497" s="143">
        <f t="shared" si="113"/>
        <v>0</v>
      </c>
      <c r="Y497" s="143">
        <f t="shared" si="114"/>
        <v>0</v>
      </c>
      <c r="Z497" s="143">
        <f t="shared" si="115"/>
        <v>0</v>
      </c>
      <c r="AA497" s="143">
        <f t="shared" si="116"/>
        <v>0</v>
      </c>
      <c r="AB497" s="143">
        <f t="shared" si="117"/>
        <v>17277.812642589903</v>
      </c>
      <c r="AC497" s="143">
        <f t="shared" si="118"/>
        <v>0</v>
      </c>
      <c r="AD497" s="143">
        <f t="shared" si="119"/>
        <v>17277.812642589903</v>
      </c>
      <c r="AE497" s="142"/>
    </row>
    <row r="498" spans="1:31" x14ac:dyDescent="0.3">
      <c r="A498" s="147" t="s">
        <v>3178</v>
      </c>
      <c r="B498" s="147">
        <v>0.5058750906379339</v>
      </c>
      <c r="C498" s="146">
        <f t="shared" si="105"/>
        <v>9.8247118683660734E-4</v>
      </c>
      <c r="D498" s="145">
        <f t="shared" si="106"/>
        <v>982471.18683660729</v>
      </c>
      <c r="E498" s="144">
        <v>0</v>
      </c>
      <c r="F498" s="144">
        <v>0</v>
      </c>
      <c r="G498" s="144">
        <v>0</v>
      </c>
      <c r="H498" s="144">
        <v>0</v>
      </c>
      <c r="I498" s="144">
        <v>0</v>
      </c>
      <c r="J498" s="144">
        <v>0</v>
      </c>
      <c r="K498" s="144">
        <v>0</v>
      </c>
      <c r="L498" s="144">
        <v>0</v>
      </c>
      <c r="M498" s="144">
        <v>0</v>
      </c>
      <c r="N498" s="144">
        <v>0</v>
      </c>
      <c r="O498" s="144">
        <v>0</v>
      </c>
      <c r="P498" s="144">
        <v>0</v>
      </c>
      <c r="Q498" s="144">
        <v>0</v>
      </c>
      <c r="R498" s="143">
        <f t="shared" si="107"/>
        <v>0</v>
      </c>
      <c r="S498" s="143">
        <f t="shared" si="108"/>
        <v>0</v>
      </c>
      <c r="T498" s="143">
        <f t="shared" si="109"/>
        <v>0</v>
      </c>
      <c r="U498" s="143">
        <f t="shared" si="110"/>
        <v>0</v>
      </c>
      <c r="V498" s="143">
        <f t="shared" si="111"/>
        <v>0</v>
      </c>
      <c r="W498" s="143">
        <f t="shared" si="112"/>
        <v>0</v>
      </c>
      <c r="X498" s="143">
        <f t="shared" si="113"/>
        <v>0</v>
      </c>
      <c r="Y498" s="143">
        <f t="shared" si="114"/>
        <v>0</v>
      </c>
      <c r="Z498" s="143">
        <f t="shared" si="115"/>
        <v>0</v>
      </c>
      <c r="AA498" s="143">
        <f t="shared" si="116"/>
        <v>0</v>
      </c>
      <c r="AB498" s="143">
        <f t="shared" si="117"/>
        <v>0</v>
      </c>
      <c r="AC498" s="143">
        <f t="shared" si="118"/>
        <v>0</v>
      </c>
      <c r="AD498" s="143">
        <f t="shared" si="119"/>
        <v>0</v>
      </c>
      <c r="AE498" s="142"/>
    </row>
    <row r="499" spans="1:31" x14ac:dyDescent="0.3">
      <c r="A499" s="147" t="s">
        <v>3177</v>
      </c>
      <c r="B499" s="147">
        <v>0.74243750383741669</v>
      </c>
      <c r="C499" s="146">
        <f t="shared" si="105"/>
        <v>1.4419042744866434E-3</v>
      </c>
      <c r="D499" s="145">
        <f t="shared" si="106"/>
        <v>1441904.2744866435</v>
      </c>
      <c r="E499" s="144">
        <v>0</v>
      </c>
      <c r="F499" s="144">
        <v>0</v>
      </c>
      <c r="G499" s="144">
        <v>0</v>
      </c>
      <c r="H499" s="144">
        <v>0</v>
      </c>
      <c r="I499" s="144">
        <v>0</v>
      </c>
      <c r="J499" s="144">
        <v>0</v>
      </c>
      <c r="K499" s="144">
        <v>0</v>
      </c>
      <c r="L499" s="144">
        <v>0</v>
      </c>
      <c r="M499" s="144">
        <v>0</v>
      </c>
      <c r="N499" s="144">
        <v>0</v>
      </c>
      <c r="O499" s="144">
        <v>0</v>
      </c>
      <c r="P499" s="144">
        <v>0</v>
      </c>
      <c r="Q499" s="144">
        <v>0</v>
      </c>
      <c r="R499" s="143">
        <f t="shared" si="107"/>
        <v>0</v>
      </c>
      <c r="S499" s="143">
        <f t="shared" si="108"/>
        <v>0</v>
      </c>
      <c r="T499" s="143">
        <f t="shared" si="109"/>
        <v>0</v>
      </c>
      <c r="U499" s="143">
        <f t="shared" si="110"/>
        <v>0</v>
      </c>
      <c r="V499" s="143">
        <f t="shared" si="111"/>
        <v>0</v>
      </c>
      <c r="W499" s="143">
        <f t="shared" si="112"/>
        <v>0</v>
      </c>
      <c r="X499" s="143">
        <f t="shared" si="113"/>
        <v>0</v>
      </c>
      <c r="Y499" s="143">
        <f t="shared" si="114"/>
        <v>0</v>
      </c>
      <c r="Z499" s="143">
        <f t="shared" si="115"/>
        <v>0</v>
      </c>
      <c r="AA499" s="143">
        <f t="shared" si="116"/>
        <v>0</v>
      </c>
      <c r="AB499" s="143">
        <f t="shared" si="117"/>
        <v>0</v>
      </c>
      <c r="AC499" s="143">
        <f t="shared" si="118"/>
        <v>0</v>
      </c>
      <c r="AD499" s="143">
        <f t="shared" si="119"/>
        <v>0</v>
      </c>
      <c r="AE499" s="142"/>
    </row>
    <row r="500" spans="1:31" x14ac:dyDescent="0.3">
      <c r="A500" s="147" t="s">
        <v>3176</v>
      </c>
      <c r="B500" s="147">
        <v>0.83738358118063572</v>
      </c>
      <c r="C500" s="146">
        <f t="shared" si="105"/>
        <v>1.6263011483774682E-3</v>
      </c>
      <c r="D500" s="145">
        <f t="shared" si="106"/>
        <v>1626301.1483774681</v>
      </c>
      <c r="E500" s="144">
        <v>3.21</v>
      </c>
      <c r="F500" s="144">
        <v>0</v>
      </c>
      <c r="G500" s="144">
        <v>0</v>
      </c>
      <c r="H500" s="144">
        <v>0</v>
      </c>
      <c r="I500" s="144">
        <v>0</v>
      </c>
      <c r="J500" s="144">
        <v>0</v>
      </c>
      <c r="K500" s="144">
        <v>0</v>
      </c>
      <c r="L500" s="144">
        <v>0</v>
      </c>
      <c r="M500" s="144">
        <v>0</v>
      </c>
      <c r="N500" s="144">
        <v>0</v>
      </c>
      <c r="O500" s="144">
        <v>0</v>
      </c>
      <c r="P500" s="144">
        <v>0</v>
      </c>
      <c r="Q500" s="144">
        <v>3.21</v>
      </c>
      <c r="R500" s="143">
        <f t="shared" si="107"/>
        <v>52204.266862916724</v>
      </c>
      <c r="S500" s="143">
        <f t="shared" si="108"/>
        <v>0</v>
      </c>
      <c r="T500" s="143">
        <f t="shared" si="109"/>
        <v>0</v>
      </c>
      <c r="U500" s="143">
        <f t="shared" si="110"/>
        <v>0</v>
      </c>
      <c r="V500" s="143">
        <f t="shared" si="111"/>
        <v>0</v>
      </c>
      <c r="W500" s="143">
        <f t="shared" si="112"/>
        <v>0</v>
      </c>
      <c r="X500" s="143">
        <f t="shared" si="113"/>
        <v>0</v>
      </c>
      <c r="Y500" s="143">
        <f t="shared" si="114"/>
        <v>0</v>
      </c>
      <c r="Z500" s="143">
        <f t="shared" si="115"/>
        <v>0</v>
      </c>
      <c r="AA500" s="143">
        <f t="shared" si="116"/>
        <v>0</v>
      </c>
      <c r="AB500" s="143">
        <f t="shared" si="117"/>
        <v>0</v>
      </c>
      <c r="AC500" s="143">
        <f t="shared" si="118"/>
        <v>0</v>
      </c>
      <c r="AD500" s="143">
        <f t="shared" si="119"/>
        <v>52204.266862916724</v>
      </c>
      <c r="AE500" s="142"/>
    </row>
    <row r="501" spans="1:31" x14ac:dyDescent="0.3">
      <c r="A501" s="147" t="s">
        <v>3175</v>
      </c>
      <c r="B501" s="147">
        <v>0.98137968146701127</v>
      </c>
      <c r="C501" s="146">
        <f t="shared" si="105"/>
        <v>1.9059591551984706E-3</v>
      </c>
      <c r="D501" s="145">
        <f t="shared" si="106"/>
        <v>1905959.1551984707</v>
      </c>
      <c r="E501" s="144">
        <v>0</v>
      </c>
      <c r="F501" s="144">
        <v>0</v>
      </c>
      <c r="G501" s="144">
        <v>0</v>
      </c>
      <c r="H501" s="144">
        <v>0</v>
      </c>
      <c r="I501" s="144">
        <v>0</v>
      </c>
      <c r="J501" s="144">
        <v>0</v>
      </c>
      <c r="K501" s="144">
        <v>0</v>
      </c>
      <c r="L501" s="144">
        <v>0</v>
      </c>
      <c r="M501" s="144">
        <v>0</v>
      </c>
      <c r="N501" s="144">
        <v>0</v>
      </c>
      <c r="O501" s="144">
        <v>0</v>
      </c>
      <c r="P501" s="144">
        <v>0</v>
      </c>
      <c r="Q501" s="144">
        <v>0</v>
      </c>
      <c r="R501" s="143">
        <f t="shared" si="107"/>
        <v>0</v>
      </c>
      <c r="S501" s="143">
        <f t="shared" si="108"/>
        <v>0</v>
      </c>
      <c r="T501" s="143">
        <f t="shared" si="109"/>
        <v>0</v>
      </c>
      <c r="U501" s="143">
        <f t="shared" si="110"/>
        <v>0</v>
      </c>
      <c r="V501" s="143">
        <f t="shared" si="111"/>
        <v>0</v>
      </c>
      <c r="W501" s="143">
        <f t="shared" si="112"/>
        <v>0</v>
      </c>
      <c r="X501" s="143">
        <f t="shared" si="113"/>
        <v>0</v>
      </c>
      <c r="Y501" s="143">
        <f t="shared" si="114"/>
        <v>0</v>
      </c>
      <c r="Z501" s="143">
        <f t="shared" si="115"/>
        <v>0</v>
      </c>
      <c r="AA501" s="143">
        <f t="shared" si="116"/>
        <v>0</v>
      </c>
      <c r="AB501" s="143">
        <f t="shared" si="117"/>
        <v>0</v>
      </c>
      <c r="AC501" s="143">
        <f t="shared" si="118"/>
        <v>0</v>
      </c>
      <c r="AD501" s="143">
        <f t="shared" si="119"/>
        <v>0</v>
      </c>
      <c r="AE501" s="142"/>
    </row>
    <row r="502" spans="1:31" x14ac:dyDescent="0.3">
      <c r="A502" s="147" t="s">
        <v>3174</v>
      </c>
      <c r="B502" s="147">
        <v>0.30272799487396151</v>
      </c>
      <c r="C502" s="146">
        <f t="shared" si="105"/>
        <v>5.879347252252011E-4</v>
      </c>
      <c r="D502" s="145">
        <f t="shared" si="106"/>
        <v>587934.72522520111</v>
      </c>
      <c r="E502" s="144">
        <v>0</v>
      </c>
      <c r="F502" s="144">
        <v>0</v>
      </c>
      <c r="G502" s="144">
        <v>0</v>
      </c>
      <c r="H502" s="144">
        <v>0</v>
      </c>
      <c r="I502" s="144">
        <v>0</v>
      </c>
      <c r="J502" s="144">
        <v>0</v>
      </c>
      <c r="K502" s="144">
        <v>0</v>
      </c>
      <c r="L502" s="144">
        <v>0</v>
      </c>
      <c r="M502" s="144">
        <v>0</v>
      </c>
      <c r="N502" s="144">
        <v>0</v>
      </c>
      <c r="O502" s="144">
        <v>0</v>
      </c>
      <c r="P502" s="144">
        <v>0</v>
      </c>
      <c r="Q502" s="144">
        <v>0</v>
      </c>
      <c r="R502" s="143">
        <f t="shared" si="107"/>
        <v>0</v>
      </c>
      <c r="S502" s="143">
        <f t="shared" si="108"/>
        <v>0</v>
      </c>
      <c r="T502" s="143">
        <f t="shared" si="109"/>
        <v>0</v>
      </c>
      <c r="U502" s="143">
        <f t="shared" si="110"/>
        <v>0</v>
      </c>
      <c r="V502" s="143">
        <f t="shared" si="111"/>
        <v>0</v>
      </c>
      <c r="W502" s="143">
        <f t="shared" si="112"/>
        <v>0</v>
      </c>
      <c r="X502" s="143">
        <f t="shared" si="113"/>
        <v>0</v>
      </c>
      <c r="Y502" s="143">
        <f t="shared" si="114"/>
        <v>0</v>
      </c>
      <c r="Z502" s="143">
        <f t="shared" si="115"/>
        <v>0</v>
      </c>
      <c r="AA502" s="143">
        <f t="shared" si="116"/>
        <v>0</v>
      </c>
      <c r="AB502" s="143">
        <f t="shared" si="117"/>
        <v>0</v>
      </c>
      <c r="AC502" s="143">
        <f t="shared" si="118"/>
        <v>0</v>
      </c>
      <c r="AD502" s="143">
        <f t="shared" si="119"/>
        <v>0</v>
      </c>
      <c r="AE502" s="142"/>
    </row>
    <row r="503" spans="1:31" x14ac:dyDescent="0.3">
      <c r="A503" s="147" t="s">
        <v>3173</v>
      </c>
      <c r="B503" s="147">
        <v>0.87630523540521033</v>
      </c>
      <c r="C503" s="146">
        <f t="shared" si="105"/>
        <v>1.7018917527130959E-3</v>
      </c>
      <c r="D503" s="145">
        <f t="shared" si="106"/>
        <v>1701891.7527130959</v>
      </c>
      <c r="E503" s="144">
        <v>0</v>
      </c>
      <c r="F503" s="144">
        <v>0</v>
      </c>
      <c r="G503" s="144">
        <v>0</v>
      </c>
      <c r="H503" s="144">
        <v>0</v>
      </c>
      <c r="I503" s="144">
        <v>0</v>
      </c>
      <c r="J503" s="144">
        <v>0</v>
      </c>
      <c r="K503" s="144">
        <v>0</v>
      </c>
      <c r="L503" s="144">
        <v>0</v>
      </c>
      <c r="M503" s="144">
        <v>0</v>
      </c>
      <c r="N503" s="144">
        <v>0</v>
      </c>
      <c r="O503" s="144">
        <v>0</v>
      </c>
      <c r="P503" s="144">
        <v>0</v>
      </c>
      <c r="Q503" s="144">
        <v>0</v>
      </c>
      <c r="R503" s="143">
        <f t="shared" si="107"/>
        <v>0</v>
      </c>
      <c r="S503" s="143">
        <f t="shared" si="108"/>
        <v>0</v>
      </c>
      <c r="T503" s="143">
        <f t="shared" si="109"/>
        <v>0</v>
      </c>
      <c r="U503" s="143">
        <f t="shared" si="110"/>
        <v>0</v>
      </c>
      <c r="V503" s="143">
        <f t="shared" si="111"/>
        <v>0</v>
      </c>
      <c r="W503" s="143">
        <f t="shared" si="112"/>
        <v>0</v>
      </c>
      <c r="X503" s="143">
        <f t="shared" si="113"/>
        <v>0</v>
      </c>
      <c r="Y503" s="143">
        <f t="shared" si="114"/>
        <v>0</v>
      </c>
      <c r="Z503" s="143">
        <f t="shared" si="115"/>
        <v>0</v>
      </c>
      <c r="AA503" s="143">
        <f t="shared" si="116"/>
        <v>0</v>
      </c>
      <c r="AB503" s="143">
        <f t="shared" si="117"/>
        <v>0</v>
      </c>
      <c r="AC503" s="143">
        <f t="shared" si="118"/>
        <v>0</v>
      </c>
      <c r="AD503" s="143">
        <f t="shared" si="119"/>
        <v>0</v>
      </c>
      <c r="AE503" s="142"/>
    </row>
    <row r="504" spans="1:31" x14ac:dyDescent="0.3">
      <c r="A504" s="147" t="s">
        <v>3172</v>
      </c>
      <c r="B504" s="147">
        <v>0.74653916965341194</v>
      </c>
      <c r="C504" s="146">
        <f t="shared" si="105"/>
        <v>1.4498702102617499E-3</v>
      </c>
      <c r="D504" s="145">
        <f t="shared" si="106"/>
        <v>1449870.2102617498</v>
      </c>
      <c r="E504" s="144">
        <v>0</v>
      </c>
      <c r="F504" s="144">
        <v>0</v>
      </c>
      <c r="G504" s="144">
        <v>0</v>
      </c>
      <c r="H504" s="144">
        <v>0</v>
      </c>
      <c r="I504" s="144">
        <v>0</v>
      </c>
      <c r="J504" s="144">
        <v>0</v>
      </c>
      <c r="K504" s="144">
        <v>0</v>
      </c>
      <c r="L504" s="144">
        <v>0</v>
      </c>
      <c r="M504" s="144">
        <v>0</v>
      </c>
      <c r="N504" s="144">
        <v>0</v>
      </c>
      <c r="O504" s="144">
        <v>0</v>
      </c>
      <c r="P504" s="144">
        <v>0</v>
      </c>
      <c r="Q504" s="144">
        <v>0</v>
      </c>
      <c r="R504" s="143">
        <f t="shared" si="107"/>
        <v>0</v>
      </c>
      <c r="S504" s="143">
        <f t="shared" si="108"/>
        <v>0</v>
      </c>
      <c r="T504" s="143">
        <f t="shared" si="109"/>
        <v>0</v>
      </c>
      <c r="U504" s="143">
        <f t="shared" si="110"/>
        <v>0</v>
      </c>
      <c r="V504" s="143">
        <f t="shared" si="111"/>
        <v>0</v>
      </c>
      <c r="W504" s="143">
        <f t="shared" si="112"/>
        <v>0</v>
      </c>
      <c r="X504" s="143">
        <f t="shared" si="113"/>
        <v>0</v>
      </c>
      <c r="Y504" s="143">
        <f t="shared" si="114"/>
        <v>0</v>
      </c>
      <c r="Z504" s="143">
        <f t="shared" si="115"/>
        <v>0</v>
      </c>
      <c r="AA504" s="143">
        <f t="shared" si="116"/>
        <v>0</v>
      </c>
      <c r="AB504" s="143">
        <f t="shared" si="117"/>
        <v>0</v>
      </c>
      <c r="AC504" s="143">
        <f t="shared" si="118"/>
        <v>0</v>
      </c>
      <c r="AD504" s="143">
        <f t="shared" si="119"/>
        <v>0</v>
      </c>
      <c r="AE504" s="142"/>
    </row>
    <row r="505" spans="1:31" x14ac:dyDescent="0.3">
      <c r="A505" s="147" t="s">
        <v>3171</v>
      </c>
      <c r="B505" s="147">
        <v>0.75387681498554171</v>
      </c>
      <c r="C505" s="146">
        <f t="shared" si="105"/>
        <v>1.4641208133285124E-3</v>
      </c>
      <c r="D505" s="145">
        <f t="shared" si="106"/>
        <v>1464120.8133285122</v>
      </c>
      <c r="E505" s="144">
        <v>0</v>
      </c>
      <c r="F505" s="144">
        <v>0</v>
      </c>
      <c r="G505" s="144">
        <v>0</v>
      </c>
      <c r="H505" s="144">
        <v>0</v>
      </c>
      <c r="I505" s="144">
        <v>0</v>
      </c>
      <c r="J505" s="144">
        <v>0</v>
      </c>
      <c r="K505" s="144">
        <v>0</v>
      </c>
      <c r="L505" s="144">
        <v>0</v>
      </c>
      <c r="M505" s="144">
        <v>0</v>
      </c>
      <c r="N505" s="144">
        <v>0</v>
      </c>
      <c r="O505" s="144">
        <v>0</v>
      </c>
      <c r="P505" s="144">
        <v>0</v>
      </c>
      <c r="Q505" s="144">
        <v>0</v>
      </c>
      <c r="R505" s="143">
        <f t="shared" si="107"/>
        <v>0</v>
      </c>
      <c r="S505" s="143">
        <f t="shared" si="108"/>
        <v>0</v>
      </c>
      <c r="T505" s="143">
        <f t="shared" si="109"/>
        <v>0</v>
      </c>
      <c r="U505" s="143">
        <f t="shared" si="110"/>
        <v>0</v>
      </c>
      <c r="V505" s="143">
        <f t="shared" si="111"/>
        <v>0</v>
      </c>
      <c r="W505" s="143">
        <f t="shared" si="112"/>
        <v>0</v>
      </c>
      <c r="X505" s="143">
        <f t="shared" si="113"/>
        <v>0</v>
      </c>
      <c r="Y505" s="143">
        <f t="shared" si="114"/>
        <v>0</v>
      </c>
      <c r="Z505" s="143">
        <f t="shared" si="115"/>
        <v>0</v>
      </c>
      <c r="AA505" s="143">
        <f t="shared" si="116"/>
        <v>0</v>
      </c>
      <c r="AB505" s="143">
        <f t="shared" si="117"/>
        <v>0</v>
      </c>
      <c r="AC505" s="143">
        <f t="shared" si="118"/>
        <v>0</v>
      </c>
      <c r="AD505" s="143">
        <f t="shared" si="119"/>
        <v>0</v>
      </c>
      <c r="AE505" s="142"/>
    </row>
    <row r="506" spans="1:31" x14ac:dyDescent="0.3">
      <c r="A506" s="147" t="s">
        <v>3170</v>
      </c>
      <c r="B506" s="147">
        <v>0.80187174611409762</v>
      </c>
      <c r="C506" s="146">
        <f t="shared" si="105"/>
        <v>1.557332829141646E-3</v>
      </c>
      <c r="D506" s="145">
        <f t="shared" si="106"/>
        <v>1557332.8291416459</v>
      </c>
      <c r="E506" s="144">
        <v>0</v>
      </c>
      <c r="F506" s="144">
        <v>0</v>
      </c>
      <c r="G506" s="144">
        <v>0.03</v>
      </c>
      <c r="H506" s="144">
        <v>0</v>
      </c>
      <c r="I506" s="144">
        <v>0</v>
      </c>
      <c r="J506" s="144">
        <v>0</v>
      </c>
      <c r="K506" s="144">
        <v>0</v>
      </c>
      <c r="L506" s="144">
        <v>0</v>
      </c>
      <c r="M506" s="144">
        <v>0</v>
      </c>
      <c r="N506" s="144">
        <v>0</v>
      </c>
      <c r="O506" s="144">
        <v>0</v>
      </c>
      <c r="P506" s="144">
        <v>0</v>
      </c>
      <c r="Q506" s="144">
        <v>0.03</v>
      </c>
      <c r="R506" s="143">
        <f t="shared" si="107"/>
        <v>0</v>
      </c>
      <c r="S506" s="143">
        <f t="shared" si="108"/>
        <v>0</v>
      </c>
      <c r="T506" s="143">
        <f t="shared" si="109"/>
        <v>467.19984874249377</v>
      </c>
      <c r="U506" s="143">
        <f t="shared" si="110"/>
        <v>0</v>
      </c>
      <c r="V506" s="143">
        <f t="shared" si="111"/>
        <v>0</v>
      </c>
      <c r="W506" s="143">
        <f t="shared" si="112"/>
        <v>0</v>
      </c>
      <c r="X506" s="143">
        <f t="shared" si="113"/>
        <v>0</v>
      </c>
      <c r="Y506" s="143">
        <f t="shared" si="114"/>
        <v>0</v>
      </c>
      <c r="Z506" s="143">
        <f t="shared" si="115"/>
        <v>0</v>
      </c>
      <c r="AA506" s="143">
        <f t="shared" si="116"/>
        <v>0</v>
      </c>
      <c r="AB506" s="143">
        <f t="shared" si="117"/>
        <v>0</v>
      </c>
      <c r="AC506" s="143">
        <f t="shared" si="118"/>
        <v>0</v>
      </c>
      <c r="AD506" s="143">
        <f t="shared" si="119"/>
        <v>467.19984874249377</v>
      </c>
      <c r="AE506" s="142"/>
    </row>
    <row r="507" spans="1:31" x14ac:dyDescent="0.3">
      <c r="A507" s="147" t="s">
        <v>3169</v>
      </c>
      <c r="B507" s="147">
        <v>0.72050362168411131</v>
      </c>
      <c r="C507" s="146">
        <f t="shared" si="105"/>
        <v>1.3993059975010789E-3</v>
      </c>
      <c r="D507" s="145">
        <f t="shared" si="106"/>
        <v>1399305.997501079</v>
      </c>
      <c r="E507" s="144">
        <v>0</v>
      </c>
      <c r="F507" s="144">
        <v>0</v>
      </c>
      <c r="G507" s="144">
        <v>0</v>
      </c>
      <c r="H507" s="144">
        <v>12.12</v>
      </c>
      <c r="I507" s="144">
        <v>0</v>
      </c>
      <c r="J507" s="144">
        <v>0</v>
      </c>
      <c r="K507" s="144">
        <v>0</v>
      </c>
      <c r="L507" s="144">
        <v>12.12</v>
      </c>
      <c r="M507" s="144">
        <v>0</v>
      </c>
      <c r="N507" s="144">
        <v>0</v>
      </c>
      <c r="O507" s="144">
        <v>0</v>
      </c>
      <c r="P507" s="144">
        <v>0</v>
      </c>
      <c r="Q507" s="144">
        <v>0</v>
      </c>
      <c r="R507" s="143">
        <f t="shared" si="107"/>
        <v>0</v>
      </c>
      <c r="S507" s="143">
        <f t="shared" si="108"/>
        <v>0</v>
      </c>
      <c r="T507" s="143">
        <f t="shared" si="109"/>
        <v>0</v>
      </c>
      <c r="U507" s="143">
        <f t="shared" si="110"/>
        <v>169595.88689713075</v>
      </c>
      <c r="V507" s="143">
        <f t="shared" si="111"/>
        <v>0</v>
      </c>
      <c r="W507" s="143">
        <f t="shared" si="112"/>
        <v>0</v>
      </c>
      <c r="X507" s="143">
        <f t="shared" si="113"/>
        <v>0</v>
      </c>
      <c r="Y507" s="143">
        <f t="shared" si="114"/>
        <v>169595.88689713075</v>
      </c>
      <c r="Z507" s="143">
        <f t="shared" si="115"/>
        <v>0</v>
      </c>
      <c r="AA507" s="143">
        <f t="shared" si="116"/>
        <v>0</v>
      </c>
      <c r="AB507" s="143">
        <f t="shared" si="117"/>
        <v>0</v>
      </c>
      <c r="AC507" s="143">
        <f t="shared" si="118"/>
        <v>0</v>
      </c>
      <c r="AD507" s="143">
        <f t="shared" si="119"/>
        <v>0</v>
      </c>
      <c r="AE507" s="142"/>
    </row>
    <row r="508" spans="1:31" x14ac:dyDescent="0.3">
      <c r="A508" s="147" t="s">
        <v>3168</v>
      </c>
      <c r="B508" s="147">
        <v>0.32653785711423822</v>
      </c>
      <c r="C508" s="146">
        <f t="shared" si="105"/>
        <v>6.3417638457261363E-4</v>
      </c>
      <c r="D508" s="145">
        <f t="shared" si="106"/>
        <v>634176.38457261364</v>
      </c>
      <c r="E508" s="144">
        <v>0</v>
      </c>
      <c r="F508" s="144">
        <v>0</v>
      </c>
      <c r="G508" s="144">
        <v>0</v>
      </c>
      <c r="H508" s="144">
        <v>0</v>
      </c>
      <c r="I508" s="144">
        <v>0</v>
      </c>
      <c r="J508" s="144">
        <v>0</v>
      </c>
      <c r="K508" s="144">
        <v>0</v>
      </c>
      <c r="L508" s="144">
        <v>0</v>
      </c>
      <c r="M508" s="144">
        <v>0</v>
      </c>
      <c r="N508" s="144">
        <v>0</v>
      </c>
      <c r="O508" s="144">
        <v>0</v>
      </c>
      <c r="P508" s="144">
        <v>0</v>
      </c>
      <c r="Q508" s="144">
        <v>0</v>
      </c>
      <c r="R508" s="143">
        <f t="shared" si="107"/>
        <v>0</v>
      </c>
      <c r="S508" s="143">
        <f t="shared" si="108"/>
        <v>0</v>
      </c>
      <c r="T508" s="143">
        <f t="shared" si="109"/>
        <v>0</v>
      </c>
      <c r="U508" s="143">
        <f t="shared" si="110"/>
        <v>0</v>
      </c>
      <c r="V508" s="143">
        <f t="shared" si="111"/>
        <v>0</v>
      </c>
      <c r="W508" s="143">
        <f t="shared" si="112"/>
        <v>0</v>
      </c>
      <c r="X508" s="143">
        <f t="shared" si="113"/>
        <v>0</v>
      </c>
      <c r="Y508" s="143">
        <f t="shared" si="114"/>
        <v>0</v>
      </c>
      <c r="Z508" s="143">
        <f t="shared" si="115"/>
        <v>0</v>
      </c>
      <c r="AA508" s="143">
        <f t="shared" si="116"/>
        <v>0</v>
      </c>
      <c r="AB508" s="143">
        <f t="shared" si="117"/>
        <v>0</v>
      </c>
      <c r="AC508" s="143">
        <f t="shared" si="118"/>
        <v>0</v>
      </c>
      <c r="AD508" s="143">
        <f t="shared" si="119"/>
        <v>0</v>
      </c>
      <c r="AE508" s="142"/>
    </row>
    <row r="509" spans="1:31" x14ac:dyDescent="0.3">
      <c r="A509" s="147" t="s">
        <v>3167</v>
      </c>
      <c r="B509" s="147">
        <v>0.5370040629362236</v>
      </c>
      <c r="C509" s="146">
        <f t="shared" si="105"/>
        <v>1.0429274514855299E-3</v>
      </c>
      <c r="D509" s="145">
        <f t="shared" si="106"/>
        <v>1042927.4514855299</v>
      </c>
      <c r="E509" s="144">
        <v>0</v>
      </c>
      <c r="F509" s="144">
        <v>0</v>
      </c>
      <c r="G509" s="144">
        <v>0</v>
      </c>
      <c r="H509" s="144">
        <v>0</v>
      </c>
      <c r="I509" s="144">
        <v>0</v>
      </c>
      <c r="J509" s="144">
        <v>0</v>
      </c>
      <c r="K509" s="144">
        <v>0</v>
      </c>
      <c r="L509" s="144">
        <v>0</v>
      </c>
      <c r="M509" s="144">
        <v>0</v>
      </c>
      <c r="N509" s="144">
        <v>0</v>
      </c>
      <c r="O509" s="144">
        <v>0</v>
      </c>
      <c r="P509" s="144">
        <v>0</v>
      </c>
      <c r="Q509" s="144">
        <v>0</v>
      </c>
      <c r="R509" s="143">
        <f t="shared" si="107"/>
        <v>0</v>
      </c>
      <c r="S509" s="143">
        <f t="shared" si="108"/>
        <v>0</v>
      </c>
      <c r="T509" s="143">
        <f t="shared" si="109"/>
        <v>0</v>
      </c>
      <c r="U509" s="143">
        <f t="shared" si="110"/>
        <v>0</v>
      </c>
      <c r="V509" s="143">
        <f t="shared" si="111"/>
        <v>0</v>
      </c>
      <c r="W509" s="143">
        <f t="shared" si="112"/>
        <v>0</v>
      </c>
      <c r="X509" s="143">
        <f t="shared" si="113"/>
        <v>0</v>
      </c>
      <c r="Y509" s="143">
        <f t="shared" si="114"/>
        <v>0</v>
      </c>
      <c r="Z509" s="143">
        <f t="shared" si="115"/>
        <v>0</v>
      </c>
      <c r="AA509" s="143">
        <f t="shared" si="116"/>
        <v>0</v>
      </c>
      <c r="AB509" s="143">
        <f t="shared" si="117"/>
        <v>0</v>
      </c>
      <c r="AC509" s="143">
        <f t="shared" si="118"/>
        <v>0</v>
      </c>
      <c r="AD509" s="143">
        <f t="shared" si="119"/>
        <v>0</v>
      </c>
      <c r="AE509" s="142"/>
    </row>
    <row r="510" spans="1:31" x14ac:dyDescent="0.3">
      <c r="A510" s="147" t="s">
        <v>3166</v>
      </c>
      <c r="B510" s="147">
        <v>0.47951702378033567</v>
      </c>
      <c r="C510" s="146">
        <f t="shared" si="105"/>
        <v>9.312806030194699E-4</v>
      </c>
      <c r="D510" s="145">
        <f t="shared" si="106"/>
        <v>931280.60301946988</v>
      </c>
      <c r="E510" s="144">
        <v>20.22</v>
      </c>
      <c r="F510" s="144">
        <v>19.73</v>
      </c>
      <c r="G510" s="144">
        <v>22.8</v>
      </c>
      <c r="H510" s="144">
        <v>0</v>
      </c>
      <c r="I510" s="144">
        <v>0</v>
      </c>
      <c r="J510" s="144">
        <v>0</v>
      </c>
      <c r="K510" s="144">
        <v>0</v>
      </c>
      <c r="L510" s="144">
        <v>0</v>
      </c>
      <c r="M510" s="144">
        <v>0</v>
      </c>
      <c r="N510" s="144">
        <v>0</v>
      </c>
      <c r="O510" s="144">
        <v>0</v>
      </c>
      <c r="P510" s="144">
        <v>0</v>
      </c>
      <c r="Q510" s="144">
        <v>43.02</v>
      </c>
      <c r="R510" s="143">
        <f t="shared" si="107"/>
        <v>188304.93793053681</v>
      </c>
      <c r="S510" s="143">
        <f t="shared" si="108"/>
        <v>183741.6629757414</v>
      </c>
      <c r="T510" s="143">
        <f t="shared" si="109"/>
        <v>212331.97748843915</v>
      </c>
      <c r="U510" s="143">
        <f t="shared" si="110"/>
        <v>0</v>
      </c>
      <c r="V510" s="143">
        <f t="shared" si="111"/>
        <v>0</v>
      </c>
      <c r="W510" s="143">
        <f t="shared" si="112"/>
        <v>0</v>
      </c>
      <c r="X510" s="143">
        <f t="shared" si="113"/>
        <v>0</v>
      </c>
      <c r="Y510" s="143">
        <f t="shared" si="114"/>
        <v>0</v>
      </c>
      <c r="Z510" s="143">
        <f t="shared" si="115"/>
        <v>0</v>
      </c>
      <c r="AA510" s="143">
        <f t="shared" si="116"/>
        <v>0</v>
      </c>
      <c r="AB510" s="143">
        <f t="shared" si="117"/>
        <v>0</v>
      </c>
      <c r="AC510" s="143">
        <f t="shared" si="118"/>
        <v>0</v>
      </c>
      <c r="AD510" s="143">
        <f t="shared" si="119"/>
        <v>400636.91541897593</v>
      </c>
      <c r="AE510" s="142"/>
    </row>
    <row r="511" spans="1:31" x14ac:dyDescent="0.3">
      <c r="A511" s="147" t="s">
        <v>3165</v>
      </c>
      <c r="B511" s="147">
        <v>0.46064716844367748</v>
      </c>
      <c r="C511" s="146">
        <f t="shared" si="105"/>
        <v>8.9463304018995221E-4</v>
      </c>
      <c r="D511" s="145">
        <f t="shared" si="106"/>
        <v>894633.04018995224</v>
      </c>
      <c r="E511" s="144">
        <v>0</v>
      </c>
      <c r="F511" s="144">
        <v>0</v>
      </c>
      <c r="G511" s="144">
        <v>0</v>
      </c>
      <c r="H511" s="144">
        <v>0</v>
      </c>
      <c r="I511" s="144">
        <v>0</v>
      </c>
      <c r="J511" s="144">
        <v>0</v>
      </c>
      <c r="K511" s="144">
        <v>0</v>
      </c>
      <c r="L511" s="144">
        <v>0</v>
      </c>
      <c r="M511" s="144">
        <v>0</v>
      </c>
      <c r="N511" s="144">
        <v>0</v>
      </c>
      <c r="O511" s="144">
        <v>0</v>
      </c>
      <c r="P511" s="144">
        <v>0</v>
      </c>
      <c r="Q511" s="144">
        <v>0</v>
      </c>
      <c r="R511" s="143">
        <f t="shared" si="107"/>
        <v>0</v>
      </c>
      <c r="S511" s="143">
        <f t="shared" si="108"/>
        <v>0</v>
      </c>
      <c r="T511" s="143">
        <f t="shared" si="109"/>
        <v>0</v>
      </c>
      <c r="U511" s="143">
        <f t="shared" si="110"/>
        <v>0</v>
      </c>
      <c r="V511" s="143">
        <f t="shared" si="111"/>
        <v>0</v>
      </c>
      <c r="W511" s="143">
        <f t="shared" si="112"/>
        <v>0</v>
      </c>
      <c r="X511" s="143">
        <f t="shared" si="113"/>
        <v>0</v>
      </c>
      <c r="Y511" s="143">
        <f t="shared" si="114"/>
        <v>0</v>
      </c>
      <c r="Z511" s="143">
        <f t="shared" si="115"/>
        <v>0</v>
      </c>
      <c r="AA511" s="143">
        <f t="shared" si="116"/>
        <v>0</v>
      </c>
      <c r="AB511" s="143">
        <f t="shared" si="117"/>
        <v>0</v>
      </c>
      <c r="AC511" s="143">
        <f t="shared" si="118"/>
        <v>0</v>
      </c>
      <c r="AD511" s="143">
        <f t="shared" si="119"/>
        <v>0</v>
      </c>
      <c r="AE511" s="142"/>
    </row>
    <row r="512" spans="1:31" x14ac:dyDescent="0.3">
      <c r="A512" s="147" t="s">
        <v>3164</v>
      </c>
      <c r="B512" s="147">
        <v>7.7490662112438158E-2</v>
      </c>
      <c r="C512" s="146">
        <f t="shared" si="105"/>
        <v>1.5049632643179749E-4</v>
      </c>
      <c r="D512" s="145">
        <f t="shared" si="106"/>
        <v>150496.3264317975</v>
      </c>
      <c r="E512" s="144">
        <v>0</v>
      </c>
      <c r="F512" s="144">
        <v>0</v>
      </c>
      <c r="G512" s="144">
        <v>0</v>
      </c>
      <c r="H512" s="144">
        <v>0</v>
      </c>
      <c r="I512" s="144">
        <v>0</v>
      </c>
      <c r="J512" s="144">
        <v>0</v>
      </c>
      <c r="K512" s="144">
        <v>0</v>
      </c>
      <c r="L512" s="144">
        <v>0</v>
      </c>
      <c r="M512" s="144">
        <v>0</v>
      </c>
      <c r="N512" s="144">
        <v>0</v>
      </c>
      <c r="O512" s="144">
        <v>0</v>
      </c>
      <c r="P512" s="144">
        <v>0</v>
      </c>
      <c r="Q512" s="144">
        <v>0</v>
      </c>
      <c r="R512" s="143">
        <f t="shared" si="107"/>
        <v>0</v>
      </c>
      <c r="S512" s="143">
        <f t="shared" si="108"/>
        <v>0</v>
      </c>
      <c r="T512" s="143">
        <f t="shared" si="109"/>
        <v>0</v>
      </c>
      <c r="U512" s="143">
        <f t="shared" si="110"/>
        <v>0</v>
      </c>
      <c r="V512" s="143">
        <f t="shared" si="111"/>
        <v>0</v>
      </c>
      <c r="W512" s="143">
        <f t="shared" si="112"/>
        <v>0</v>
      </c>
      <c r="X512" s="143">
        <f t="shared" si="113"/>
        <v>0</v>
      </c>
      <c r="Y512" s="143">
        <f t="shared" si="114"/>
        <v>0</v>
      </c>
      <c r="Z512" s="143">
        <f t="shared" si="115"/>
        <v>0</v>
      </c>
      <c r="AA512" s="143">
        <f t="shared" si="116"/>
        <v>0</v>
      </c>
      <c r="AB512" s="143">
        <f t="shared" si="117"/>
        <v>0</v>
      </c>
      <c r="AC512" s="143">
        <f t="shared" si="118"/>
        <v>0</v>
      </c>
      <c r="AD512" s="143">
        <f t="shared" si="119"/>
        <v>0</v>
      </c>
      <c r="AE512" s="142"/>
    </row>
    <row r="513" spans="1:31" x14ac:dyDescent="0.3">
      <c r="A513" s="147" t="s">
        <v>3163</v>
      </c>
      <c r="B513" s="147">
        <v>0.23722388049436327</v>
      </c>
      <c r="C513" s="146">
        <f t="shared" si="105"/>
        <v>4.6071773789331104E-4</v>
      </c>
      <c r="D513" s="145">
        <f t="shared" si="106"/>
        <v>460717.73789331102</v>
      </c>
      <c r="E513" s="144">
        <v>0</v>
      </c>
      <c r="F513" s="144">
        <v>0</v>
      </c>
      <c r="G513" s="144">
        <v>0</v>
      </c>
      <c r="H513" s="144">
        <v>0</v>
      </c>
      <c r="I513" s="144">
        <v>0</v>
      </c>
      <c r="J513" s="144">
        <v>0</v>
      </c>
      <c r="K513" s="144">
        <v>0</v>
      </c>
      <c r="L513" s="144">
        <v>0</v>
      </c>
      <c r="M513" s="144">
        <v>0</v>
      </c>
      <c r="N513" s="144">
        <v>0</v>
      </c>
      <c r="O513" s="144">
        <v>0</v>
      </c>
      <c r="P513" s="144">
        <v>0</v>
      </c>
      <c r="Q513" s="144">
        <v>0</v>
      </c>
      <c r="R513" s="143">
        <f t="shared" si="107"/>
        <v>0</v>
      </c>
      <c r="S513" s="143">
        <f t="shared" si="108"/>
        <v>0</v>
      </c>
      <c r="T513" s="143">
        <f t="shared" si="109"/>
        <v>0</v>
      </c>
      <c r="U513" s="143">
        <f t="shared" si="110"/>
        <v>0</v>
      </c>
      <c r="V513" s="143">
        <f t="shared" si="111"/>
        <v>0</v>
      </c>
      <c r="W513" s="143">
        <f t="shared" si="112"/>
        <v>0</v>
      </c>
      <c r="X513" s="143">
        <f t="shared" si="113"/>
        <v>0</v>
      </c>
      <c r="Y513" s="143">
        <f t="shared" si="114"/>
        <v>0</v>
      </c>
      <c r="Z513" s="143">
        <f t="shared" si="115"/>
        <v>0</v>
      </c>
      <c r="AA513" s="143">
        <f t="shared" si="116"/>
        <v>0</v>
      </c>
      <c r="AB513" s="143">
        <f t="shared" si="117"/>
        <v>0</v>
      </c>
      <c r="AC513" s="143">
        <f t="shared" si="118"/>
        <v>0</v>
      </c>
      <c r="AD513" s="143">
        <f t="shared" si="119"/>
        <v>0</v>
      </c>
      <c r="AE513" s="142"/>
    </row>
    <row r="514" spans="1:31" x14ac:dyDescent="0.3">
      <c r="A514" s="147" t="s">
        <v>3162</v>
      </c>
      <c r="B514" s="147">
        <v>0.11758199671293312</v>
      </c>
      <c r="C514" s="146">
        <f t="shared" si="105"/>
        <v>2.2835859286033592E-4</v>
      </c>
      <c r="D514" s="145">
        <f t="shared" si="106"/>
        <v>228358.59286033592</v>
      </c>
      <c r="E514" s="144">
        <v>0</v>
      </c>
      <c r="F514" s="144">
        <v>0</v>
      </c>
      <c r="G514" s="144">
        <v>0</v>
      </c>
      <c r="H514" s="144">
        <v>0</v>
      </c>
      <c r="I514" s="144">
        <v>0</v>
      </c>
      <c r="J514" s="144">
        <v>0</v>
      </c>
      <c r="K514" s="144">
        <v>0</v>
      </c>
      <c r="L514" s="144">
        <v>0</v>
      </c>
      <c r="M514" s="144">
        <v>0</v>
      </c>
      <c r="N514" s="144">
        <v>0</v>
      </c>
      <c r="O514" s="144">
        <v>0</v>
      </c>
      <c r="P514" s="144">
        <v>0</v>
      </c>
      <c r="Q514" s="144">
        <v>0</v>
      </c>
      <c r="R514" s="143">
        <f t="shared" si="107"/>
        <v>0</v>
      </c>
      <c r="S514" s="143">
        <f t="shared" si="108"/>
        <v>0</v>
      </c>
      <c r="T514" s="143">
        <f t="shared" si="109"/>
        <v>0</v>
      </c>
      <c r="U514" s="143">
        <f t="shared" si="110"/>
        <v>0</v>
      </c>
      <c r="V514" s="143">
        <f t="shared" si="111"/>
        <v>0</v>
      </c>
      <c r="W514" s="143">
        <f t="shared" si="112"/>
        <v>0</v>
      </c>
      <c r="X514" s="143">
        <f t="shared" si="113"/>
        <v>0</v>
      </c>
      <c r="Y514" s="143">
        <f t="shared" si="114"/>
        <v>0</v>
      </c>
      <c r="Z514" s="143">
        <f t="shared" si="115"/>
        <v>0</v>
      </c>
      <c r="AA514" s="143">
        <f t="shared" si="116"/>
        <v>0</v>
      </c>
      <c r="AB514" s="143">
        <f t="shared" si="117"/>
        <v>0</v>
      </c>
      <c r="AC514" s="143">
        <f t="shared" si="118"/>
        <v>0</v>
      </c>
      <c r="AD514" s="143">
        <f t="shared" si="119"/>
        <v>0</v>
      </c>
      <c r="AE514" s="142"/>
    </row>
    <row r="515" spans="1:31" x14ac:dyDescent="0.3">
      <c r="A515" s="147" t="s">
        <v>3161</v>
      </c>
      <c r="B515" s="147">
        <v>3.6942982473381569E-2</v>
      </c>
      <c r="C515" s="146">
        <f t="shared" ref="C515:C578" si="120">B515/SUM($B$3:$B$1002)</f>
        <v>7.1747782224534579E-5</v>
      </c>
      <c r="D515" s="145">
        <f t="shared" ref="D515:D578" si="121">1000000000*C515</f>
        <v>71747.782224534574</v>
      </c>
      <c r="E515" s="144">
        <v>0</v>
      </c>
      <c r="F515" s="144">
        <v>0</v>
      </c>
      <c r="G515" s="144">
        <v>0</v>
      </c>
      <c r="H515" s="144">
        <v>0</v>
      </c>
      <c r="I515" s="144">
        <v>0</v>
      </c>
      <c r="J515" s="144">
        <v>0</v>
      </c>
      <c r="K515" s="144">
        <v>0</v>
      </c>
      <c r="L515" s="144">
        <v>0</v>
      </c>
      <c r="M515" s="144">
        <v>0</v>
      </c>
      <c r="N515" s="144">
        <v>0</v>
      </c>
      <c r="O515" s="144">
        <v>0</v>
      </c>
      <c r="P515" s="144">
        <v>0</v>
      </c>
      <c r="Q515" s="144">
        <v>0</v>
      </c>
      <c r="R515" s="143">
        <f t="shared" ref="R515:R578" si="122">$D515*E515/100</f>
        <v>0</v>
      </c>
      <c r="S515" s="143">
        <f t="shared" ref="S515:S578" si="123">$D515*F515/100</f>
        <v>0</v>
      </c>
      <c r="T515" s="143">
        <f t="shared" ref="T515:T578" si="124">$D515*G515/100</f>
        <v>0</v>
      </c>
      <c r="U515" s="143">
        <f t="shared" ref="U515:U578" si="125">$D515*H515/100</f>
        <v>0</v>
      </c>
      <c r="V515" s="143">
        <f t="shared" ref="V515:V578" si="126">$D515*I515/100</f>
        <v>0</v>
      </c>
      <c r="W515" s="143">
        <f t="shared" ref="W515:W578" si="127">$D515*J515/100</f>
        <v>0</v>
      </c>
      <c r="X515" s="143">
        <f t="shared" ref="X515:X578" si="128">$D515*K515/100</f>
        <v>0</v>
      </c>
      <c r="Y515" s="143">
        <f t="shared" ref="Y515:Y578" si="129">$D515*L515/100</f>
        <v>0</v>
      </c>
      <c r="Z515" s="143">
        <f t="shared" ref="Z515:Z578" si="130">$D515*M515/100</f>
        <v>0</v>
      </c>
      <c r="AA515" s="143">
        <f t="shared" ref="AA515:AA578" si="131">$D515*N515/100</f>
        <v>0</v>
      </c>
      <c r="AB515" s="143">
        <f t="shared" ref="AB515:AB578" si="132">$D515*O515/100</f>
        <v>0</v>
      </c>
      <c r="AC515" s="143">
        <f t="shared" ref="AC515:AC578" si="133">$D515*P515/100</f>
        <v>0</v>
      </c>
      <c r="AD515" s="143">
        <f t="shared" ref="AD515:AD578" si="134">$D515*Q515/100</f>
        <v>0</v>
      </c>
      <c r="AE515" s="142"/>
    </row>
    <row r="516" spans="1:31" x14ac:dyDescent="0.3">
      <c r="A516" s="147" t="s">
        <v>3160</v>
      </c>
      <c r="B516" s="147">
        <v>0.49893397233503523</v>
      </c>
      <c r="C516" s="146">
        <f t="shared" si="120"/>
        <v>9.6899068767144299E-4</v>
      </c>
      <c r="D516" s="145">
        <f t="shared" si="121"/>
        <v>968990.68767144298</v>
      </c>
      <c r="E516" s="144">
        <v>3.95</v>
      </c>
      <c r="F516" s="144">
        <v>3.95</v>
      </c>
      <c r="G516" s="144">
        <v>0</v>
      </c>
      <c r="H516" s="144">
        <v>0</v>
      </c>
      <c r="I516" s="144">
        <v>0</v>
      </c>
      <c r="J516" s="144">
        <v>0</v>
      </c>
      <c r="K516" s="144">
        <v>0</v>
      </c>
      <c r="L516" s="144">
        <v>0</v>
      </c>
      <c r="M516" s="144">
        <v>0</v>
      </c>
      <c r="N516" s="144">
        <v>0</v>
      </c>
      <c r="O516" s="144">
        <v>0</v>
      </c>
      <c r="P516" s="144">
        <v>0</v>
      </c>
      <c r="Q516" s="144">
        <v>3.95</v>
      </c>
      <c r="R516" s="143">
        <f t="shared" si="122"/>
        <v>38275.132163021997</v>
      </c>
      <c r="S516" s="143">
        <f t="shared" si="123"/>
        <v>38275.132163021997</v>
      </c>
      <c r="T516" s="143">
        <f t="shared" si="124"/>
        <v>0</v>
      </c>
      <c r="U516" s="143">
        <f t="shared" si="125"/>
        <v>0</v>
      </c>
      <c r="V516" s="143">
        <f t="shared" si="126"/>
        <v>0</v>
      </c>
      <c r="W516" s="143">
        <f t="shared" si="127"/>
        <v>0</v>
      </c>
      <c r="X516" s="143">
        <f t="shared" si="128"/>
        <v>0</v>
      </c>
      <c r="Y516" s="143">
        <f t="shared" si="129"/>
        <v>0</v>
      </c>
      <c r="Z516" s="143">
        <f t="shared" si="130"/>
        <v>0</v>
      </c>
      <c r="AA516" s="143">
        <f t="shared" si="131"/>
        <v>0</v>
      </c>
      <c r="AB516" s="143">
        <f t="shared" si="132"/>
        <v>0</v>
      </c>
      <c r="AC516" s="143">
        <f t="shared" si="133"/>
        <v>0</v>
      </c>
      <c r="AD516" s="143">
        <f t="shared" si="134"/>
        <v>38275.132163021997</v>
      </c>
      <c r="AE516" s="142"/>
    </row>
    <row r="517" spans="1:31" x14ac:dyDescent="0.3">
      <c r="A517" s="147" t="s">
        <v>3159</v>
      </c>
      <c r="B517" s="147">
        <v>0.93461782509289704</v>
      </c>
      <c r="C517" s="146">
        <f t="shared" si="120"/>
        <v>1.8151419211009713E-3</v>
      </c>
      <c r="D517" s="145">
        <f t="shared" si="121"/>
        <v>1815141.9211009713</v>
      </c>
      <c r="E517" s="144">
        <v>0</v>
      </c>
      <c r="F517" s="144">
        <v>0</v>
      </c>
      <c r="G517" s="144">
        <v>14.76</v>
      </c>
      <c r="H517" s="144">
        <v>0</v>
      </c>
      <c r="I517" s="144">
        <v>0</v>
      </c>
      <c r="J517" s="144">
        <v>0</v>
      </c>
      <c r="K517" s="144">
        <v>0</v>
      </c>
      <c r="L517" s="144">
        <v>0</v>
      </c>
      <c r="M517" s="144">
        <v>0</v>
      </c>
      <c r="N517" s="144">
        <v>0</v>
      </c>
      <c r="O517" s="144">
        <v>0</v>
      </c>
      <c r="P517" s="144">
        <v>14.76</v>
      </c>
      <c r="Q517" s="144">
        <v>14.76</v>
      </c>
      <c r="R517" s="143">
        <f t="shared" si="122"/>
        <v>0</v>
      </c>
      <c r="S517" s="143">
        <f t="shared" si="123"/>
        <v>0</v>
      </c>
      <c r="T517" s="143">
        <f t="shared" si="124"/>
        <v>267914.94755450333</v>
      </c>
      <c r="U517" s="143">
        <f t="shared" si="125"/>
        <v>0</v>
      </c>
      <c r="V517" s="143">
        <f t="shared" si="126"/>
        <v>0</v>
      </c>
      <c r="W517" s="143">
        <f t="shared" si="127"/>
        <v>0</v>
      </c>
      <c r="X517" s="143">
        <f t="shared" si="128"/>
        <v>0</v>
      </c>
      <c r="Y517" s="143">
        <f t="shared" si="129"/>
        <v>0</v>
      </c>
      <c r="Z517" s="143">
        <f t="shared" si="130"/>
        <v>0</v>
      </c>
      <c r="AA517" s="143">
        <f t="shared" si="131"/>
        <v>0</v>
      </c>
      <c r="AB517" s="143">
        <f t="shared" si="132"/>
        <v>0</v>
      </c>
      <c r="AC517" s="143">
        <f t="shared" si="133"/>
        <v>267914.94755450333</v>
      </c>
      <c r="AD517" s="143">
        <f t="shared" si="134"/>
        <v>267914.94755450333</v>
      </c>
      <c r="AE517" s="142"/>
    </row>
    <row r="518" spans="1:31" x14ac:dyDescent="0.3">
      <c r="A518" s="147" t="s">
        <v>3158</v>
      </c>
      <c r="B518" s="147">
        <v>0.25652920575738536</v>
      </c>
      <c r="C518" s="146">
        <f t="shared" si="120"/>
        <v>4.9821103648508354E-4</v>
      </c>
      <c r="D518" s="145">
        <f t="shared" si="121"/>
        <v>498211.03648508352</v>
      </c>
      <c r="E518" s="144">
        <v>0</v>
      </c>
      <c r="F518" s="144">
        <v>0</v>
      </c>
      <c r="G518" s="144">
        <v>0.5</v>
      </c>
      <c r="H518" s="144">
        <v>0</v>
      </c>
      <c r="I518" s="144">
        <v>0</v>
      </c>
      <c r="J518" s="144">
        <v>0</v>
      </c>
      <c r="K518" s="144">
        <v>0</v>
      </c>
      <c r="L518" s="144">
        <v>0</v>
      </c>
      <c r="M518" s="144">
        <v>0</v>
      </c>
      <c r="N518" s="144">
        <v>0</v>
      </c>
      <c r="O518" s="144">
        <v>0</v>
      </c>
      <c r="P518" s="144">
        <v>0.5</v>
      </c>
      <c r="Q518" s="144">
        <v>0.5</v>
      </c>
      <c r="R518" s="143">
        <f t="shared" si="122"/>
        <v>0</v>
      </c>
      <c r="S518" s="143">
        <f t="shared" si="123"/>
        <v>0</v>
      </c>
      <c r="T518" s="143">
        <f t="shared" si="124"/>
        <v>2491.0551824254176</v>
      </c>
      <c r="U518" s="143">
        <f t="shared" si="125"/>
        <v>0</v>
      </c>
      <c r="V518" s="143">
        <f t="shared" si="126"/>
        <v>0</v>
      </c>
      <c r="W518" s="143">
        <f t="shared" si="127"/>
        <v>0</v>
      </c>
      <c r="X518" s="143">
        <f t="shared" si="128"/>
        <v>0</v>
      </c>
      <c r="Y518" s="143">
        <f t="shared" si="129"/>
        <v>0</v>
      </c>
      <c r="Z518" s="143">
        <f t="shared" si="130"/>
        <v>0</v>
      </c>
      <c r="AA518" s="143">
        <f t="shared" si="131"/>
        <v>0</v>
      </c>
      <c r="AB518" s="143">
        <f t="shared" si="132"/>
        <v>0</v>
      </c>
      <c r="AC518" s="143">
        <f t="shared" si="133"/>
        <v>2491.0551824254176</v>
      </c>
      <c r="AD518" s="143">
        <f t="shared" si="134"/>
        <v>2491.0551824254176</v>
      </c>
      <c r="AE518" s="142"/>
    </row>
    <row r="519" spans="1:31" x14ac:dyDescent="0.3">
      <c r="A519" s="147" t="s">
        <v>3157</v>
      </c>
      <c r="B519" s="147">
        <v>0.84334108615092229</v>
      </c>
      <c r="C519" s="146">
        <f t="shared" si="120"/>
        <v>1.6378713503642105E-3</v>
      </c>
      <c r="D519" s="145">
        <f t="shared" si="121"/>
        <v>1637871.3503642105</v>
      </c>
      <c r="E519" s="144">
        <v>0</v>
      </c>
      <c r="F519" s="144">
        <v>0</v>
      </c>
      <c r="G519" s="144">
        <v>0</v>
      </c>
      <c r="H519" s="144">
        <v>0</v>
      </c>
      <c r="I519" s="144">
        <v>0</v>
      </c>
      <c r="J519" s="144">
        <v>0</v>
      </c>
      <c r="K519" s="144">
        <v>0</v>
      </c>
      <c r="L519" s="144">
        <v>0</v>
      </c>
      <c r="M519" s="144">
        <v>0</v>
      </c>
      <c r="N519" s="144">
        <v>0</v>
      </c>
      <c r="O519" s="144">
        <v>0</v>
      </c>
      <c r="P519" s="144">
        <v>0</v>
      </c>
      <c r="Q519" s="144">
        <v>0</v>
      </c>
      <c r="R519" s="143">
        <f t="shared" si="122"/>
        <v>0</v>
      </c>
      <c r="S519" s="143">
        <f t="shared" si="123"/>
        <v>0</v>
      </c>
      <c r="T519" s="143">
        <f t="shared" si="124"/>
        <v>0</v>
      </c>
      <c r="U519" s="143">
        <f t="shared" si="125"/>
        <v>0</v>
      </c>
      <c r="V519" s="143">
        <f t="shared" si="126"/>
        <v>0</v>
      </c>
      <c r="W519" s="143">
        <f t="shared" si="127"/>
        <v>0</v>
      </c>
      <c r="X519" s="143">
        <f t="shared" si="128"/>
        <v>0</v>
      </c>
      <c r="Y519" s="143">
        <f t="shared" si="129"/>
        <v>0</v>
      </c>
      <c r="Z519" s="143">
        <f t="shared" si="130"/>
        <v>0</v>
      </c>
      <c r="AA519" s="143">
        <f t="shared" si="131"/>
        <v>0</v>
      </c>
      <c r="AB519" s="143">
        <f t="shared" si="132"/>
        <v>0</v>
      </c>
      <c r="AC519" s="143">
        <f t="shared" si="133"/>
        <v>0</v>
      </c>
      <c r="AD519" s="143">
        <f t="shared" si="134"/>
        <v>0</v>
      </c>
      <c r="AE519" s="142"/>
    </row>
    <row r="520" spans="1:31" x14ac:dyDescent="0.3">
      <c r="A520" s="147" t="s">
        <v>3156</v>
      </c>
      <c r="B520" s="147">
        <v>0.44422584682762334</v>
      </c>
      <c r="C520" s="146">
        <f t="shared" si="120"/>
        <v>8.6274082878020427E-4</v>
      </c>
      <c r="D520" s="145">
        <f t="shared" si="121"/>
        <v>862740.82878020429</v>
      </c>
      <c r="E520" s="144">
        <v>0</v>
      </c>
      <c r="F520" s="144">
        <v>0</v>
      </c>
      <c r="G520" s="144">
        <v>0</v>
      </c>
      <c r="H520" s="144">
        <v>0</v>
      </c>
      <c r="I520" s="144">
        <v>0</v>
      </c>
      <c r="J520" s="144">
        <v>0</v>
      </c>
      <c r="K520" s="144">
        <v>0</v>
      </c>
      <c r="L520" s="144">
        <v>0</v>
      </c>
      <c r="M520" s="144">
        <v>0</v>
      </c>
      <c r="N520" s="144">
        <v>0</v>
      </c>
      <c r="O520" s="144">
        <v>0</v>
      </c>
      <c r="P520" s="144">
        <v>0</v>
      </c>
      <c r="Q520" s="144">
        <v>0</v>
      </c>
      <c r="R520" s="143">
        <f t="shared" si="122"/>
        <v>0</v>
      </c>
      <c r="S520" s="143">
        <f t="shared" si="123"/>
        <v>0</v>
      </c>
      <c r="T520" s="143">
        <f t="shared" si="124"/>
        <v>0</v>
      </c>
      <c r="U520" s="143">
        <f t="shared" si="125"/>
        <v>0</v>
      </c>
      <c r="V520" s="143">
        <f t="shared" si="126"/>
        <v>0</v>
      </c>
      <c r="W520" s="143">
        <f t="shared" si="127"/>
        <v>0</v>
      </c>
      <c r="X520" s="143">
        <f t="shared" si="128"/>
        <v>0</v>
      </c>
      <c r="Y520" s="143">
        <f t="shared" si="129"/>
        <v>0</v>
      </c>
      <c r="Z520" s="143">
        <f t="shared" si="130"/>
        <v>0</v>
      </c>
      <c r="AA520" s="143">
        <f t="shared" si="131"/>
        <v>0</v>
      </c>
      <c r="AB520" s="143">
        <f t="shared" si="132"/>
        <v>0</v>
      </c>
      <c r="AC520" s="143">
        <f t="shared" si="133"/>
        <v>0</v>
      </c>
      <c r="AD520" s="143">
        <f t="shared" si="134"/>
        <v>0</v>
      </c>
      <c r="AE520" s="142"/>
    </row>
    <row r="521" spans="1:31" x14ac:dyDescent="0.3">
      <c r="A521" s="147" t="s">
        <v>3155</v>
      </c>
      <c r="B521" s="147">
        <v>0.33105410510476507</v>
      </c>
      <c r="C521" s="146">
        <f t="shared" si="120"/>
        <v>6.4294748954579187E-4</v>
      </c>
      <c r="D521" s="145">
        <f t="shared" si="121"/>
        <v>642947.48954579188</v>
      </c>
      <c r="E521" s="144">
        <v>0</v>
      </c>
      <c r="F521" s="144">
        <v>0</v>
      </c>
      <c r="G521" s="144">
        <v>0</v>
      </c>
      <c r="H521" s="144">
        <v>0</v>
      </c>
      <c r="I521" s="144">
        <v>0</v>
      </c>
      <c r="J521" s="144">
        <v>0</v>
      </c>
      <c r="K521" s="144">
        <v>0</v>
      </c>
      <c r="L521" s="144">
        <v>0</v>
      </c>
      <c r="M521" s="144">
        <v>0</v>
      </c>
      <c r="N521" s="144">
        <v>0</v>
      </c>
      <c r="O521" s="144">
        <v>0</v>
      </c>
      <c r="P521" s="144">
        <v>0</v>
      </c>
      <c r="Q521" s="144">
        <v>0</v>
      </c>
      <c r="R521" s="143">
        <f t="shared" si="122"/>
        <v>0</v>
      </c>
      <c r="S521" s="143">
        <f t="shared" si="123"/>
        <v>0</v>
      </c>
      <c r="T521" s="143">
        <f t="shared" si="124"/>
        <v>0</v>
      </c>
      <c r="U521" s="143">
        <f t="shared" si="125"/>
        <v>0</v>
      </c>
      <c r="V521" s="143">
        <f t="shared" si="126"/>
        <v>0</v>
      </c>
      <c r="W521" s="143">
        <f t="shared" si="127"/>
        <v>0</v>
      </c>
      <c r="X521" s="143">
        <f t="shared" si="128"/>
        <v>0</v>
      </c>
      <c r="Y521" s="143">
        <f t="shared" si="129"/>
        <v>0</v>
      </c>
      <c r="Z521" s="143">
        <f t="shared" si="130"/>
        <v>0</v>
      </c>
      <c r="AA521" s="143">
        <f t="shared" si="131"/>
        <v>0</v>
      </c>
      <c r="AB521" s="143">
        <f t="shared" si="132"/>
        <v>0</v>
      </c>
      <c r="AC521" s="143">
        <f t="shared" si="133"/>
        <v>0</v>
      </c>
      <c r="AD521" s="143">
        <f t="shared" si="134"/>
        <v>0</v>
      </c>
      <c r="AE521" s="142"/>
    </row>
    <row r="522" spans="1:31" x14ac:dyDescent="0.3">
      <c r="A522" s="147" t="s">
        <v>3154</v>
      </c>
      <c r="B522" s="147">
        <v>0.93328707502332076</v>
      </c>
      <c r="C522" s="146">
        <f t="shared" si="120"/>
        <v>1.8125574419984504E-3</v>
      </c>
      <c r="D522" s="145">
        <f t="shared" si="121"/>
        <v>1812557.4419984506</v>
      </c>
      <c r="E522" s="144">
        <v>0</v>
      </c>
      <c r="F522" s="144">
        <v>0</v>
      </c>
      <c r="G522" s="144">
        <v>0</v>
      </c>
      <c r="H522" s="144">
        <v>0</v>
      </c>
      <c r="I522" s="144">
        <v>0</v>
      </c>
      <c r="J522" s="144">
        <v>0</v>
      </c>
      <c r="K522" s="144">
        <v>0</v>
      </c>
      <c r="L522" s="144">
        <v>0</v>
      </c>
      <c r="M522" s="144">
        <v>0</v>
      </c>
      <c r="N522" s="144">
        <v>0</v>
      </c>
      <c r="O522" s="144">
        <v>61.59</v>
      </c>
      <c r="P522" s="144">
        <v>0</v>
      </c>
      <c r="Q522" s="144">
        <v>61.59</v>
      </c>
      <c r="R522" s="143">
        <f t="shared" si="122"/>
        <v>0</v>
      </c>
      <c r="S522" s="143">
        <f t="shared" si="123"/>
        <v>0</v>
      </c>
      <c r="T522" s="143">
        <f t="shared" si="124"/>
        <v>0</v>
      </c>
      <c r="U522" s="143">
        <f t="shared" si="125"/>
        <v>0</v>
      </c>
      <c r="V522" s="143">
        <f t="shared" si="126"/>
        <v>0</v>
      </c>
      <c r="W522" s="143">
        <f t="shared" si="127"/>
        <v>0</v>
      </c>
      <c r="X522" s="143">
        <f t="shared" si="128"/>
        <v>0</v>
      </c>
      <c r="Y522" s="143">
        <f t="shared" si="129"/>
        <v>0</v>
      </c>
      <c r="Z522" s="143">
        <f t="shared" si="130"/>
        <v>0</v>
      </c>
      <c r="AA522" s="143">
        <f t="shared" si="131"/>
        <v>0</v>
      </c>
      <c r="AB522" s="143">
        <f t="shared" si="132"/>
        <v>1116354.1285268457</v>
      </c>
      <c r="AC522" s="143">
        <f t="shared" si="133"/>
        <v>0</v>
      </c>
      <c r="AD522" s="143">
        <f t="shared" si="134"/>
        <v>1116354.1285268457</v>
      </c>
      <c r="AE522" s="142"/>
    </row>
    <row r="523" spans="1:31" x14ac:dyDescent="0.3">
      <c r="A523" s="147" t="s">
        <v>3153</v>
      </c>
      <c r="B523" s="147">
        <v>0.40360424655156457</v>
      </c>
      <c r="C523" s="146">
        <f t="shared" si="120"/>
        <v>7.8384872167112766E-4</v>
      </c>
      <c r="D523" s="145">
        <f t="shared" si="121"/>
        <v>783848.72167112771</v>
      </c>
      <c r="E523" s="144">
        <v>0</v>
      </c>
      <c r="F523" s="144">
        <v>0</v>
      </c>
      <c r="G523" s="144">
        <v>0</v>
      </c>
      <c r="H523" s="144">
        <v>0</v>
      </c>
      <c r="I523" s="144">
        <v>0</v>
      </c>
      <c r="J523" s="144">
        <v>0</v>
      </c>
      <c r="K523" s="144">
        <v>0</v>
      </c>
      <c r="L523" s="144">
        <v>0</v>
      </c>
      <c r="M523" s="144">
        <v>0</v>
      </c>
      <c r="N523" s="144">
        <v>0</v>
      </c>
      <c r="O523" s="144">
        <v>0</v>
      </c>
      <c r="P523" s="144">
        <v>0</v>
      </c>
      <c r="Q523" s="144">
        <v>0</v>
      </c>
      <c r="R523" s="143">
        <f t="shared" si="122"/>
        <v>0</v>
      </c>
      <c r="S523" s="143">
        <f t="shared" si="123"/>
        <v>0</v>
      </c>
      <c r="T523" s="143">
        <f t="shared" si="124"/>
        <v>0</v>
      </c>
      <c r="U523" s="143">
        <f t="shared" si="125"/>
        <v>0</v>
      </c>
      <c r="V523" s="143">
        <f t="shared" si="126"/>
        <v>0</v>
      </c>
      <c r="W523" s="143">
        <f t="shared" si="127"/>
        <v>0</v>
      </c>
      <c r="X523" s="143">
        <f t="shared" si="128"/>
        <v>0</v>
      </c>
      <c r="Y523" s="143">
        <f t="shared" si="129"/>
        <v>0</v>
      </c>
      <c r="Z523" s="143">
        <f t="shared" si="130"/>
        <v>0</v>
      </c>
      <c r="AA523" s="143">
        <f t="shared" si="131"/>
        <v>0</v>
      </c>
      <c r="AB523" s="143">
        <f t="shared" si="132"/>
        <v>0</v>
      </c>
      <c r="AC523" s="143">
        <f t="shared" si="133"/>
        <v>0</v>
      </c>
      <c r="AD523" s="143">
        <f t="shared" si="134"/>
        <v>0</v>
      </c>
      <c r="AE523" s="142"/>
    </row>
    <row r="524" spans="1:31" x14ac:dyDescent="0.3">
      <c r="A524" s="147" t="s">
        <v>3152</v>
      </c>
      <c r="B524" s="147">
        <v>0.87891437532725458</v>
      </c>
      <c r="C524" s="146">
        <f t="shared" si="120"/>
        <v>1.7069590209840065E-3</v>
      </c>
      <c r="D524" s="145">
        <f t="shared" si="121"/>
        <v>1706959.0209840066</v>
      </c>
      <c r="E524" s="144">
        <v>0</v>
      </c>
      <c r="F524" s="144">
        <v>0</v>
      </c>
      <c r="G524" s="144">
        <v>0</v>
      </c>
      <c r="H524" s="144">
        <v>0</v>
      </c>
      <c r="I524" s="144">
        <v>0</v>
      </c>
      <c r="J524" s="144">
        <v>0</v>
      </c>
      <c r="K524" s="144">
        <v>0</v>
      </c>
      <c r="L524" s="144">
        <v>0</v>
      </c>
      <c r="M524" s="144">
        <v>0</v>
      </c>
      <c r="N524" s="144">
        <v>0</v>
      </c>
      <c r="O524" s="144">
        <v>0</v>
      </c>
      <c r="P524" s="144">
        <v>0</v>
      </c>
      <c r="Q524" s="144">
        <v>0</v>
      </c>
      <c r="R524" s="143">
        <f t="shared" si="122"/>
        <v>0</v>
      </c>
      <c r="S524" s="143">
        <f t="shared" si="123"/>
        <v>0</v>
      </c>
      <c r="T524" s="143">
        <f t="shared" si="124"/>
        <v>0</v>
      </c>
      <c r="U524" s="143">
        <f t="shared" si="125"/>
        <v>0</v>
      </c>
      <c r="V524" s="143">
        <f t="shared" si="126"/>
        <v>0</v>
      </c>
      <c r="W524" s="143">
        <f t="shared" si="127"/>
        <v>0</v>
      </c>
      <c r="X524" s="143">
        <f t="shared" si="128"/>
        <v>0</v>
      </c>
      <c r="Y524" s="143">
        <f t="shared" si="129"/>
        <v>0</v>
      </c>
      <c r="Z524" s="143">
        <f t="shared" si="130"/>
        <v>0</v>
      </c>
      <c r="AA524" s="143">
        <f t="shared" si="131"/>
        <v>0</v>
      </c>
      <c r="AB524" s="143">
        <f t="shared" si="132"/>
        <v>0</v>
      </c>
      <c r="AC524" s="143">
        <f t="shared" si="133"/>
        <v>0</v>
      </c>
      <c r="AD524" s="143">
        <f t="shared" si="134"/>
        <v>0</v>
      </c>
      <c r="AE524" s="142"/>
    </row>
    <row r="525" spans="1:31" x14ac:dyDescent="0.3">
      <c r="A525" s="147" t="s">
        <v>3151</v>
      </c>
      <c r="B525" s="147">
        <v>8.6307049204471076E-2</v>
      </c>
      <c r="C525" s="146">
        <f t="shared" si="120"/>
        <v>1.6761882653157015E-4</v>
      </c>
      <c r="D525" s="145">
        <f t="shared" si="121"/>
        <v>167618.82653157014</v>
      </c>
      <c r="E525" s="144">
        <v>0</v>
      </c>
      <c r="F525" s="144">
        <v>0</v>
      </c>
      <c r="G525" s="144">
        <v>0</v>
      </c>
      <c r="H525" s="144">
        <v>0</v>
      </c>
      <c r="I525" s="144">
        <v>0</v>
      </c>
      <c r="J525" s="144">
        <v>0</v>
      </c>
      <c r="K525" s="144">
        <v>0</v>
      </c>
      <c r="L525" s="144">
        <v>0</v>
      </c>
      <c r="M525" s="144">
        <v>0</v>
      </c>
      <c r="N525" s="144">
        <v>0</v>
      </c>
      <c r="O525" s="144">
        <v>0</v>
      </c>
      <c r="P525" s="144">
        <v>0</v>
      </c>
      <c r="Q525" s="144">
        <v>0</v>
      </c>
      <c r="R525" s="143">
        <f t="shared" si="122"/>
        <v>0</v>
      </c>
      <c r="S525" s="143">
        <f t="shared" si="123"/>
        <v>0</v>
      </c>
      <c r="T525" s="143">
        <f t="shared" si="124"/>
        <v>0</v>
      </c>
      <c r="U525" s="143">
        <f t="shared" si="125"/>
        <v>0</v>
      </c>
      <c r="V525" s="143">
        <f t="shared" si="126"/>
        <v>0</v>
      </c>
      <c r="W525" s="143">
        <f t="shared" si="127"/>
        <v>0</v>
      </c>
      <c r="X525" s="143">
        <f t="shared" si="128"/>
        <v>0</v>
      </c>
      <c r="Y525" s="143">
        <f t="shared" si="129"/>
        <v>0</v>
      </c>
      <c r="Z525" s="143">
        <f t="shared" si="130"/>
        <v>0</v>
      </c>
      <c r="AA525" s="143">
        <f t="shared" si="131"/>
        <v>0</v>
      </c>
      <c r="AB525" s="143">
        <f t="shared" si="132"/>
        <v>0</v>
      </c>
      <c r="AC525" s="143">
        <f t="shared" si="133"/>
        <v>0</v>
      </c>
      <c r="AD525" s="143">
        <f t="shared" si="134"/>
        <v>0</v>
      </c>
      <c r="AE525" s="142"/>
    </row>
    <row r="526" spans="1:31" x14ac:dyDescent="0.3">
      <c r="A526" s="147" t="s">
        <v>3150</v>
      </c>
      <c r="B526" s="147">
        <v>0.75602380077846632</v>
      </c>
      <c r="C526" s="146">
        <f t="shared" si="120"/>
        <v>1.4682905218576198E-3</v>
      </c>
      <c r="D526" s="145">
        <f t="shared" si="121"/>
        <v>1468290.5218576198</v>
      </c>
      <c r="E526" s="144">
        <v>0</v>
      </c>
      <c r="F526" s="144">
        <v>0</v>
      </c>
      <c r="G526" s="144">
        <v>0</v>
      </c>
      <c r="H526" s="144">
        <v>0</v>
      </c>
      <c r="I526" s="144">
        <v>0</v>
      </c>
      <c r="J526" s="144">
        <v>0</v>
      </c>
      <c r="K526" s="144">
        <v>0</v>
      </c>
      <c r="L526" s="144">
        <v>0</v>
      </c>
      <c r="M526" s="144">
        <v>0</v>
      </c>
      <c r="N526" s="144">
        <v>0</v>
      </c>
      <c r="O526" s="144">
        <v>0</v>
      </c>
      <c r="P526" s="144">
        <v>0</v>
      </c>
      <c r="Q526" s="144">
        <v>0</v>
      </c>
      <c r="R526" s="143">
        <f t="shared" si="122"/>
        <v>0</v>
      </c>
      <c r="S526" s="143">
        <f t="shared" si="123"/>
        <v>0</v>
      </c>
      <c r="T526" s="143">
        <f t="shared" si="124"/>
        <v>0</v>
      </c>
      <c r="U526" s="143">
        <f t="shared" si="125"/>
        <v>0</v>
      </c>
      <c r="V526" s="143">
        <f t="shared" si="126"/>
        <v>0</v>
      </c>
      <c r="W526" s="143">
        <f t="shared" si="127"/>
        <v>0</v>
      </c>
      <c r="X526" s="143">
        <f t="shared" si="128"/>
        <v>0</v>
      </c>
      <c r="Y526" s="143">
        <f t="shared" si="129"/>
        <v>0</v>
      </c>
      <c r="Z526" s="143">
        <f t="shared" si="130"/>
        <v>0</v>
      </c>
      <c r="AA526" s="143">
        <f t="shared" si="131"/>
        <v>0</v>
      </c>
      <c r="AB526" s="143">
        <f t="shared" si="132"/>
        <v>0</v>
      </c>
      <c r="AC526" s="143">
        <f t="shared" si="133"/>
        <v>0</v>
      </c>
      <c r="AD526" s="143">
        <f t="shared" si="134"/>
        <v>0</v>
      </c>
      <c r="AE526" s="142"/>
    </row>
    <row r="527" spans="1:31" x14ac:dyDescent="0.3">
      <c r="A527" s="147" t="s">
        <v>3149</v>
      </c>
      <c r="B527" s="147">
        <v>0.91745301254582323</v>
      </c>
      <c r="C527" s="146">
        <f t="shared" si="120"/>
        <v>1.7818057595325389E-3</v>
      </c>
      <c r="D527" s="145">
        <f t="shared" si="121"/>
        <v>1781805.7595325389</v>
      </c>
      <c r="E527" s="144">
        <v>0</v>
      </c>
      <c r="F527" s="144">
        <v>0</v>
      </c>
      <c r="G527" s="144">
        <v>7.83</v>
      </c>
      <c r="H527" s="144">
        <v>0</v>
      </c>
      <c r="I527" s="144">
        <v>0</v>
      </c>
      <c r="J527" s="144">
        <v>0</v>
      </c>
      <c r="K527" s="144">
        <v>0</v>
      </c>
      <c r="L527" s="144">
        <v>0</v>
      </c>
      <c r="M527" s="144">
        <v>0</v>
      </c>
      <c r="N527" s="144">
        <v>0</v>
      </c>
      <c r="O527" s="144">
        <v>0</v>
      </c>
      <c r="P527" s="144">
        <v>0</v>
      </c>
      <c r="Q527" s="144">
        <v>7.83</v>
      </c>
      <c r="R527" s="143">
        <f t="shared" si="122"/>
        <v>0</v>
      </c>
      <c r="S527" s="143">
        <f t="shared" si="123"/>
        <v>0</v>
      </c>
      <c r="T527" s="143">
        <f t="shared" si="124"/>
        <v>139515.39097139781</v>
      </c>
      <c r="U527" s="143">
        <f t="shared" si="125"/>
        <v>0</v>
      </c>
      <c r="V527" s="143">
        <f t="shared" si="126"/>
        <v>0</v>
      </c>
      <c r="W527" s="143">
        <f t="shared" si="127"/>
        <v>0</v>
      </c>
      <c r="X527" s="143">
        <f t="shared" si="128"/>
        <v>0</v>
      </c>
      <c r="Y527" s="143">
        <f t="shared" si="129"/>
        <v>0</v>
      </c>
      <c r="Z527" s="143">
        <f t="shared" si="130"/>
        <v>0</v>
      </c>
      <c r="AA527" s="143">
        <f t="shared" si="131"/>
        <v>0</v>
      </c>
      <c r="AB527" s="143">
        <f t="shared" si="132"/>
        <v>0</v>
      </c>
      <c r="AC527" s="143">
        <f t="shared" si="133"/>
        <v>0</v>
      </c>
      <c r="AD527" s="143">
        <f t="shared" si="134"/>
        <v>139515.39097139781</v>
      </c>
      <c r="AE527" s="142"/>
    </row>
    <row r="528" spans="1:31" x14ac:dyDescent="0.3">
      <c r="A528" s="147" t="s">
        <v>3148</v>
      </c>
      <c r="B528" s="147">
        <v>0.97152961487810885</v>
      </c>
      <c r="C528" s="146">
        <f t="shared" si="120"/>
        <v>1.8868291233168557E-3</v>
      </c>
      <c r="D528" s="145">
        <f t="shared" si="121"/>
        <v>1886829.1233168556</v>
      </c>
      <c r="E528" s="144">
        <v>0</v>
      </c>
      <c r="F528" s="144">
        <v>0</v>
      </c>
      <c r="G528" s="144">
        <v>0</v>
      </c>
      <c r="H528" s="144">
        <v>0</v>
      </c>
      <c r="I528" s="144">
        <v>0</v>
      </c>
      <c r="J528" s="144">
        <v>0</v>
      </c>
      <c r="K528" s="144">
        <v>0</v>
      </c>
      <c r="L528" s="144">
        <v>0</v>
      </c>
      <c r="M528" s="144">
        <v>0</v>
      </c>
      <c r="N528" s="144">
        <v>0</v>
      </c>
      <c r="O528" s="144">
        <v>0</v>
      </c>
      <c r="P528" s="144">
        <v>0</v>
      </c>
      <c r="Q528" s="144">
        <v>0</v>
      </c>
      <c r="R528" s="143">
        <f t="shared" si="122"/>
        <v>0</v>
      </c>
      <c r="S528" s="143">
        <f t="shared" si="123"/>
        <v>0</v>
      </c>
      <c r="T528" s="143">
        <f t="shared" si="124"/>
        <v>0</v>
      </c>
      <c r="U528" s="143">
        <f t="shared" si="125"/>
        <v>0</v>
      </c>
      <c r="V528" s="143">
        <f t="shared" si="126"/>
        <v>0</v>
      </c>
      <c r="W528" s="143">
        <f t="shared" si="127"/>
        <v>0</v>
      </c>
      <c r="X528" s="143">
        <f t="shared" si="128"/>
        <v>0</v>
      </c>
      <c r="Y528" s="143">
        <f t="shared" si="129"/>
        <v>0</v>
      </c>
      <c r="Z528" s="143">
        <f t="shared" si="130"/>
        <v>0</v>
      </c>
      <c r="AA528" s="143">
        <f t="shared" si="131"/>
        <v>0</v>
      </c>
      <c r="AB528" s="143">
        <f t="shared" si="132"/>
        <v>0</v>
      </c>
      <c r="AC528" s="143">
        <f t="shared" si="133"/>
        <v>0</v>
      </c>
      <c r="AD528" s="143">
        <f t="shared" si="134"/>
        <v>0</v>
      </c>
      <c r="AE528" s="142"/>
    </row>
    <row r="529" spans="1:31" x14ac:dyDescent="0.3">
      <c r="A529" s="147" t="s">
        <v>3147</v>
      </c>
      <c r="B529" s="147">
        <v>0.73554800519499486</v>
      </c>
      <c r="C529" s="146">
        <f t="shared" si="120"/>
        <v>1.428524027004219E-3</v>
      </c>
      <c r="D529" s="145">
        <f t="shared" si="121"/>
        <v>1428524.0270042189</v>
      </c>
      <c r="E529" s="144">
        <v>0</v>
      </c>
      <c r="F529" s="144">
        <v>0</v>
      </c>
      <c r="G529" s="144">
        <v>31.56</v>
      </c>
      <c r="H529" s="144">
        <v>0</v>
      </c>
      <c r="I529" s="144">
        <v>0</v>
      </c>
      <c r="J529" s="144">
        <v>0</v>
      </c>
      <c r="K529" s="144">
        <v>0</v>
      </c>
      <c r="L529" s="144">
        <v>0</v>
      </c>
      <c r="M529" s="144">
        <v>31.56</v>
      </c>
      <c r="N529" s="144">
        <v>0</v>
      </c>
      <c r="O529" s="144">
        <v>0</v>
      </c>
      <c r="P529" s="144">
        <v>0</v>
      </c>
      <c r="Q529" s="144">
        <v>31.56</v>
      </c>
      <c r="R529" s="143">
        <f t="shared" si="122"/>
        <v>0</v>
      </c>
      <c r="S529" s="143">
        <f t="shared" si="123"/>
        <v>0</v>
      </c>
      <c r="T529" s="143">
        <f t="shared" si="124"/>
        <v>450842.18292253144</v>
      </c>
      <c r="U529" s="143">
        <f t="shared" si="125"/>
        <v>0</v>
      </c>
      <c r="V529" s="143">
        <f t="shared" si="126"/>
        <v>0</v>
      </c>
      <c r="W529" s="143">
        <f t="shared" si="127"/>
        <v>0</v>
      </c>
      <c r="X529" s="143">
        <f t="shared" si="128"/>
        <v>0</v>
      </c>
      <c r="Y529" s="143">
        <f t="shared" si="129"/>
        <v>0</v>
      </c>
      <c r="Z529" s="143">
        <f t="shared" si="130"/>
        <v>450842.18292253144</v>
      </c>
      <c r="AA529" s="143">
        <f t="shared" si="131"/>
        <v>0</v>
      </c>
      <c r="AB529" s="143">
        <f t="shared" si="132"/>
        <v>0</v>
      </c>
      <c r="AC529" s="143">
        <f t="shared" si="133"/>
        <v>0</v>
      </c>
      <c r="AD529" s="143">
        <f t="shared" si="134"/>
        <v>450842.18292253144</v>
      </c>
      <c r="AE529" s="142"/>
    </row>
    <row r="530" spans="1:31" x14ac:dyDescent="0.3">
      <c r="A530" s="147" t="s">
        <v>3146</v>
      </c>
      <c r="B530" s="147">
        <v>0.84433066079340757</v>
      </c>
      <c r="C530" s="146">
        <f t="shared" si="120"/>
        <v>1.6397932251342054E-3</v>
      </c>
      <c r="D530" s="145">
        <f t="shared" si="121"/>
        <v>1639793.2251342053</v>
      </c>
      <c r="E530" s="144">
        <v>0</v>
      </c>
      <c r="F530" s="144">
        <v>0</v>
      </c>
      <c r="G530" s="144">
        <v>0</v>
      </c>
      <c r="H530" s="144">
        <v>0</v>
      </c>
      <c r="I530" s="144">
        <v>0</v>
      </c>
      <c r="J530" s="144">
        <v>0</v>
      </c>
      <c r="K530" s="144">
        <v>0</v>
      </c>
      <c r="L530" s="144">
        <v>0</v>
      </c>
      <c r="M530" s="144">
        <v>0</v>
      </c>
      <c r="N530" s="144">
        <v>0</v>
      </c>
      <c r="O530" s="144">
        <v>0</v>
      </c>
      <c r="P530" s="144">
        <v>0</v>
      </c>
      <c r="Q530" s="144">
        <v>0</v>
      </c>
      <c r="R530" s="143">
        <f t="shared" si="122"/>
        <v>0</v>
      </c>
      <c r="S530" s="143">
        <f t="shared" si="123"/>
        <v>0</v>
      </c>
      <c r="T530" s="143">
        <f t="shared" si="124"/>
        <v>0</v>
      </c>
      <c r="U530" s="143">
        <f t="shared" si="125"/>
        <v>0</v>
      </c>
      <c r="V530" s="143">
        <f t="shared" si="126"/>
        <v>0</v>
      </c>
      <c r="W530" s="143">
        <f t="shared" si="127"/>
        <v>0</v>
      </c>
      <c r="X530" s="143">
        <f t="shared" si="128"/>
        <v>0</v>
      </c>
      <c r="Y530" s="143">
        <f t="shared" si="129"/>
        <v>0</v>
      </c>
      <c r="Z530" s="143">
        <f t="shared" si="130"/>
        <v>0</v>
      </c>
      <c r="AA530" s="143">
        <f t="shared" si="131"/>
        <v>0</v>
      </c>
      <c r="AB530" s="143">
        <f t="shared" si="132"/>
        <v>0</v>
      </c>
      <c r="AC530" s="143">
        <f t="shared" si="133"/>
        <v>0</v>
      </c>
      <c r="AD530" s="143">
        <f t="shared" si="134"/>
        <v>0</v>
      </c>
      <c r="AE530" s="142"/>
    </row>
    <row r="531" spans="1:31" x14ac:dyDescent="0.3">
      <c r="A531" s="147" t="s">
        <v>3145</v>
      </c>
      <c r="B531" s="147">
        <v>0.76211296254093142</v>
      </c>
      <c r="C531" s="146">
        <f t="shared" si="120"/>
        <v>1.4801164174083673E-3</v>
      </c>
      <c r="D531" s="145">
        <f t="shared" si="121"/>
        <v>1480116.4174083674</v>
      </c>
      <c r="E531" s="144">
        <v>0</v>
      </c>
      <c r="F531" s="144">
        <v>0</v>
      </c>
      <c r="G531" s="144">
        <v>0</v>
      </c>
      <c r="H531" s="144">
        <v>0</v>
      </c>
      <c r="I531" s="144">
        <v>0</v>
      </c>
      <c r="J531" s="144">
        <v>0</v>
      </c>
      <c r="K531" s="144">
        <v>0</v>
      </c>
      <c r="L531" s="144">
        <v>0</v>
      </c>
      <c r="M531" s="144">
        <v>0</v>
      </c>
      <c r="N531" s="144">
        <v>0</v>
      </c>
      <c r="O531" s="144">
        <v>0</v>
      </c>
      <c r="P531" s="144">
        <v>0</v>
      </c>
      <c r="Q531" s="144">
        <v>0</v>
      </c>
      <c r="R531" s="143">
        <f t="shared" si="122"/>
        <v>0</v>
      </c>
      <c r="S531" s="143">
        <f t="shared" si="123"/>
        <v>0</v>
      </c>
      <c r="T531" s="143">
        <f t="shared" si="124"/>
        <v>0</v>
      </c>
      <c r="U531" s="143">
        <f t="shared" si="125"/>
        <v>0</v>
      </c>
      <c r="V531" s="143">
        <f t="shared" si="126"/>
        <v>0</v>
      </c>
      <c r="W531" s="143">
        <f t="shared" si="127"/>
        <v>0</v>
      </c>
      <c r="X531" s="143">
        <f t="shared" si="128"/>
        <v>0</v>
      </c>
      <c r="Y531" s="143">
        <f t="shared" si="129"/>
        <v>0</v>
      </c>
      <c r="Z531" s="143">
        <f t="shared" si="130"/>
        <v>0</v>
      </c>
      <c r="AA531" s="143">
        <f t="shared" si="131"/>
        <v>0</v>
      </c>
      <c r="AB531" s="143">
        <f t="shared" si="132"/>
        <v>0</v>
      </c>
      <c r="AC531" s="143">
        <f t="shared" si="133"/>
        <v>0</v>
      </c>
      <c r="AD531" s="143">
        <f t="shared" si="134"/>
        <v>0</v>
      </c>
      <c r="AE531" s="142"/>
    </row>
    <row r="532" spans="1:31" x14ac:dyDescent="0.3">
      <c r="A532" s="147" t="s">
        <v>3144</v>
      </c>
      <c r="B532" s="147">
        <v>0.63230409178274172</v>
      </c>
      <c r="C532" s="146">
        <f t="shared" si="120"/>
        <v>1.2280117424086706E-3</v>
      </c>
      <c r="D532" s="145">
        <f t="shared" si="121"/>
        <v>1228011.7424086705</v>
      </c>
      <c r="E532" s="144">
        <v>0</v>
      </c>
      <c r="F532" s="144">
        <v>0</v>
      </c>
      <c r="G532" s="144">
        <v>0</v>
      </c>
      <c r="H532" s="144">
        <v>0</v>
      </c>
      <c r="I532" s="144">
        <v>0</v>
      </c>
      <c r="J532" s="144">
        <v>0</v>
      </c>
      <c r="K532" s="144">
        <v>0</v>
      </c>
      <c r="L532" s="144">
        <v>0</v>
      </c>
      <c r="M532" s="144">
        <v>0</v>
      </c>
      <c r="N532" s="144">
        <v>0</v>
      </c>
      <c r="O532" s="144">
        <v>0.31140361719999998</v>
      </c>
      <c r="P532" s="144">
        <v>0</v>
      </c>
      <c r="Q532" s="144">
        <v>0.31140361719999998</v>
      </c>
      <c r="R532" s="143">
        <f t="shared" si="122"/>
        <v>0</v>
      </c>
      <c r="S532" s="143">
        <f t="shared" si="123"/>
        <v>0</v>
      </c>
      <c r="T532" s="143">
        <f t="shared" si="124"/>
        <v>0</v>
      </c>
      <c r="U532" s="143">
        <f t="shared" si="125"/>
        <v>0</v>
      </c>
      <c r="V532" s="143">
        <f t="shared" si="126"/>
        <v>0</v>
      </c>
      <c r="W532" s="143">
        <f t="shared" si="127"/>
        <v>0</v>
      </c>
      <c r="X532" s="143">
        <f t="shared" si="128"/>
        <v>0</v>
      </c>
      <c r="Y532" s="143">
        <f t="shared" si="129"/>
        <v>0</v>
      </c>
      <c r="Z532" s="143">
        <f t="shared" si="130"/>
        <v>0</v>
      </c>
      <c r="AA532" s="143">
        <f t="shared" si="131"/>
        <v>0</v>
      </c>
      <c r="AB532" s="143">
        <f t="shared" si="132"/>
        <v>3824.072985501346</v>
      </c>
      <c r="AC532" s="143">
        <f t="shared" si="133"/>
        <v>0</v>
      </c>
      <c r="AD532" s="143">
        <f t="shared" si="134"/>
        <v>3824.072985501346</v>
      </c>
      <c r="AE532" s="142"/>
    </row>
    <row r="533" spans="1:31" x14ac:dyDescent="0.3">
      <c r="A533" s="147" t="s">
        <v>3143</v>
      </c>
      <c r="B533" s="147">
        <v>0.30757137770394594</v>
      </c>
      <c r="C533" s="146">
        <f t="shared" si="120"/>
        <v>5.9734116599554656E-4</v>
      </c>
      <c r="D533" s="145">
        <f t="shared" si="121"/>
        <v>597341.1659955465</v>
      </c>
      <c r="E533" s="144">
        <v>0</v>
      </c>
      <c r="F533" s="144">
        <v>0</v>
      </c>
      <c r="G533" s="144">
        <v>0</v>
      </c>
      <c r="H533" s="144">
        <v>0</v>
      </c>
      <c r="I533" s="144">
        <v>0</v>
      </c>
      <c r="J533" s="144">
        <v>0</v>
      </c>
      <c r="K533" s="144">
        <v>0</v>
      </c>
      <c r="L533" s="144">
        <v>0</v>
      </c>
      <c r="M533" s="144">
        <v>0</v>
      </c>
      <c r="N533" s="144">
        <v>0</v>
      </c>
      <c r="O533" s="144">
        <v>0</v>
      </c>
      <c r="P533" s="144">
        <v>0</v>
      </c>
      <c r="Q533" s="144">
        <v>0</v>
      </c>
      <c r="R533" s="143">
        <f t="shared" si="122"/>
        <v>0</v>
      </c>
      <c r="S533" s="143">
        <f t="shared" si="123"/>
        <v>0</v>
      </c>
      <c r="T533" s="143">
        <f t="shared" si="124"/>
        <v>0</v>
      </c>
      <c r="U533" s="143">
        <f t="shared" si="125"/>
        <v>0</v>
      </c>
      <c r="V533" s="143">
        <f t="shared" si="126"/>
        <v>0</v>
      </c>
      <c r="W533" s="143">
        <f t="shared" si="127"/>
        <v>0</v>
      </c>
      <c r="X533" s="143">
        <f t="shared" si="128"/>
        <v>0</v>
      </c>
      <c r="Y533" s="143">
        <f t="shared" si="129"/>
        <v>0</v>
      </c>
      <c r="Z533" s="143">
        <f t="shared" si="130"/>
        <v>0</v>
      </c>
      <c r="AA533" s="143">
        <f t="shared" si="131"/>
        <v>0</v>
      </c>
      <c r="AB533" s="143">
        <f t="shared" si="132"/>
        <v>0</v>
      </c>
      <c r="AC533" s="143">
        <f t="shared" si="133"/>
        <v>0</v>
      </c>
      <c r="AD533" s="143">
        <f t="shared" si="134"/>
        <v>0</v>
      </c>
      <c r="AE533" s="142"/>
    </row>
    <row r="534" spans="1:31" x14ac:dyDescent="0.3">
      <c r="A534" s="147" t="s">
        <v>3142</v>
      </c>
      <c r="B534" s="147">
        <v>0.72749399499695944</v>
      </c>
      <c r="C534" s="146">
        <f t="shared" si="120"/>
        <v>1.4128821559089661E-3</v>
      </c>
      <c r="D534" s="145">
        <f t="shared" si="121"/>
        <v>1412882.1559089662</v>
      </c>
      <c r="E534" s="144">
        <v>0</v>
      </c>
      <c r="F534" s="144">
        <v>0</v>
      </c>
      <c r="G534" s="144">
        <v>0</v>
      </c>
      <c r="H534" s="144">
        <v>0</v>
      </c>
      <c r="I534" s="144">
        <v>0</v>
      </c>
      <c r="J534" s="144">
        <v>0</v>
      </c>
      <c r="K534" s="144">
        <v>0</v>
      </c>
      <c r="L534" s="144">
        <v>0</v>
      </c>
      <c r="M534" s="144">
        <v>0</v>
      </c>
      <c r="N534" s="144">
        <v>0</v>
      </c>
      <c r="O534" s="144">
        <v>0</v>
      </c>
      <c r="P534" s="144">
        <v>0</v>
      </c>
      <c r="Q534" s="144">
        <v>0</v>
      </c>
      <c r="R534" s="143">
        <f t="shared" si="122"/>
        <v>0</v>
      </c>
      <c r="S534" s="143">
        <f t="shared" si="123"/>
        <v>0</v>
      </c>
      <c r="T534" s="143">
        <f t="shared" si="124"/>
        <v>0</v>
      </c>
      <c r="U534" s="143">
        <f t="shared" si="125"/>
        <v>0</v>
      </c>
      <c r="V534" s="143">
        <f t="shared" si="126"/>
        <v>0</v>
      </c>
      <c r="W534" s="143">
        <f t="shared" si="127"/>
        <v>0</v>
      </c>
      <c r="X534" s="143">
        <f t="shared" si="128"/>
        <v>0</v>
      </c>
      <c r="Y534" s="143">
        <f t="shared" si="129"/>
        <v>0</v>
      </c>
      <c r="Z534" s="143">
        <f t="shared" si="130"/>
        <v>0</v>
      </c>
      <c r="AA534" s="143">
        <f t="shared" si="131"/>
        <v>0</v>
      </c>
      <c r="AB534" s="143">
        <f t="shared" si="132"/>
        <v>0</v>
      </c>
      <c r="AC534" s="143">
        <f t="shared" si="133"/>
        <v>0</v>
      </c>
      <c r="AD534" s="143">
        <f t="shared" si="134"/>
        <v>0</v>
      </c>
      <c r="AE534" s="142"/>
    </row>
    <row r="535" spans="1:31" x14ac:dyDescent="0.3">
      <c r="A535" s="147" t="s">
        <v>3141</v>
      </c>
      <c r="B535" s="147">
        <v>0.73262912664842095</v>
      </c>
      <c r="C535" s="146">
        <f t="shared" si="120"/>
        <v>1.4228552085093847E-3</v>
      </c>
      <c r="D535" s="145">
        <f t="shared" si="121"/>
        <v>1422855.2085093847</v>
      </c>
      <c r="E535" s="144">
        <v>2.63</v>
      </c>
      <c r="F535" s="144">
        <v>0</v>
      </c>
      <c r="G535" s="144">
        <v>6.56</v>
      </c>
      <c r="H535" s="144">
        <v>0</v>
      </c>
      <c r="I535" s="144">
        <v>0.2</v>
      </c>
      <c r="J535" s="144">
        <v>0</v>
      </c>
      <c r="K535" s="144">
        <v>0</v>
      </c>
      <c r="L535" s="144">
        <v>0.2</v>
      </c>
      <c r="M535" s="144">
        <v>5.9</v>
      </c>
      <c r="N535" s="144">
        <v>0</v>
      </c>
      <c r="O535" s="144">
        <v>13.85</v>
      </c>
      <c r="P535" s="144">
        <v>0.23</v>
      </c>
      <c r="Q535" s="144">
        <v>23.04</v>
      </c>
      <c r="R535" s="143">
        <f t="shared" si="122"/>
        <v>37421.091983796818</v>
      </c>
      <c r="S535" s="143">
        <f t="shared" si="123"/>
        <v>0</v>
      </c>
      <c r="T535" s="143">
        <f t="shared" si="124"/>
        <v>93339.301678215619</v>
      </c>
      <c r="U535" s="143">
        <f t="shared" si="125"/>
        <v>0</v>
      </c>
      <c r="V535" s="143">
        <f t="shared" si="126"/>
        <v>2845.7104170187695</v>
      </c>
      <c r="W535" s="143">
        <f t="shared" si="127"/>
        <v>0</v>
      </c>
      <c r="X535" s="143">
        <f t="shared" si="128"/>
        <v>0</v>
      </c>
      <c r="Y535" s="143">
        <f t="shared" si="129"/>
        <v>2845.7104170187695</v>
      </c>
      <c r="Z535" s="143">
        <f t="shared" si="130"/>
        <v>83948.457302053706</v>
      </c>
      <c r="AA535" s="143">
        <f t="shared" si="131"/>
        <v>0</v>
      </c>
      <c r="AB535" s="143">
        <f t="shared" si="132"/>
        <v>197065.44637854979</v>
      </c>
      <c r="AC535" s="143">
        <f t="shared" si="133"/>
        <v>3272.5669795715849</v>
      </c>
      <c r="AD535" s="143">
        <f t="shared" si="134"/>
        <v>327825.84004056221</v>
      </c>
      <c r="AE535" s="142"/>
    </row>
    <row r="536" spans="1:31" x14ac:dyDescent="0.3">
      <c r="A536" s="147" t="s">
        <v>3140</v>
      </c>
      <c r="B536" s="147">
        <v>0.14547332498344734</v>
      </c>
      <c r="C536" s="146">
        <f t="shared" si="120"/>
        <v>2.825269575327804E-4</v>
      </c>
      <c r="D536" s="145">
        <f t="shared" si="121"/>
        <v>282526.95753278042</v>
      </c>
      <c r="E536" s="144">
        <v>0.05</v>
      </c>
      <c r="F536" s="144">
        <v>0.02</v>
      </c>
      <c r="G536" s="144">
        <v>0</v>
      </c>
      <c r="H536" s="144">
        <v>0</v>
      </c>
      <c r="I536" s="144">
        <v>0</v>
      </c>
      <c r="J536" s="144">
        <v>0</v>
      </c>
      <c r="K536" s="144">
        <v>0</v>
      </c>
      <c r="L536" s="144">
        <v>0</v>
      </c>
      <c r="M536" s="144">
        <v>0</v>
      </c>
      <c r="N536" s="144">
        <v>0</v>
      </c>
      <c r="O536" s="144">
        <v>0</v>
      </c>
      <c r="P536" s="144">
        <v>0</v>
      </c>
      <c r="Q536" s="144">
        <v>0.05</v>
      </c>
      <c r="R536" s="143">
        <f t="shared" si="122"/>
        <v>141.26347876639022</v>
      </c>
      <c r="S536" s="143">
        <f t="shared" si="123"/>
        <v>56.505391506556087</v>
      </c>
      <c r="T536" s="143">
        <f t="shared" si="124"/>
        <v>0</v>
      </c>
      <c r="U536" s="143">
        <f t="shared" si="125"/>
        <v>0</v>
      </c>
      <c r="V536" s="143">
        <f t="shared" si="126"/>
        <v>0</v>
      </c>
      <c r="W536" s="143">
        <f t="shared" si="127"/>
        <v>0</v>
      </c>
      <c r="X536" s="143">
        <f t="shared" si="128"/>
        <v>0</v>
      </c>
      <c r="Y536" s="143">
        <f t="shared" si="129"/>
        <v>0</v>
      </c>
      <c r="Z536" s="143">
        <f t="shared" si="130"/>
        <v>0</v>
      </c>
      <c r="AA536" s="143">
        <f t="shared" si="131"/>
        <v>0</v>
      </c>
      <c r="AB536" s="143">
        <f t="shared" si="132"/>
        <v>0</v>
      </c>
      <c r="AC536" s="143">
        <f t="shared" si="133"/>
        <v>0</v>
      </c>
      <c r="AD536" s="143">
        <f t="shared" si="134"/>
        <v>141.26347876639022</v>
      </c>
      <c r="AE536" s="142"/>
    </row>
    <row r="537" spans="1:31" x14ac:dyDescent="0.3">
      <c r="A537" s="147" t="s">
        <v>3139</v>
      </c>
      <c r="B537" s="147">
        <v>0.3618308428702578</v>
      </c>
      <c r="C537" s="146">
        <f t="shared" si="120"/>
        <v>7.0271967172873338E-4</v>
      </c>
      <c r="D537" s="145">
        <f t="shared" si="121"/>
        <v>702719.67172873334</v>
      </c>
      <c r="E537" s="144">
        <v>0</v>
      </c>
      <c r="F537" s="144">
        <v>0</v>
      </c>
      <c r="G537" s="144">
        <v>3.15</v>
      </c>
      <c r="H537" s="144">
        <v>0</v>
      </c>
      <c r="I537" s="144">
        <v>0</v>
      </c>
      <c r="J537" s="144">
        <v>0</v>
      </c>
      <c r="K537" s="144">
        <v>0</v>
      </c>
      <c r="L537" s="144">
        <v>0</v>
      </c>
      <c r="M537" s="144">
        <v>0</v>
      </c>
      <c r="N537" s="144">
        <v>0</v>
      </c>
      <c r="O537" s="144">
        <v>0</v>
      </c>
      <c r="P537" s="144">
        <v>0</v>
      </c>
      <c r="Q537" s="144">
        <v>3.15</v>
      </c>
      <c r="R537" s="143">
        <f t="shared" si="122"/>
        <v>0</v>
      </c>
      <c r="S537" s="143">
        <f t="shared" si="123"/>
        <v>0</v>
      </c>
      <c r="T537" s="143">
        <f t="shared" si="124"/>
        <v>22135.669659455103</v>
      </c>
      <c r="U537" s="143">
        <f t="shared" si="125"/>
        <v>0</v>
      </c>
      <c r="V537" s="143">
        <f t="shared" si="126"/>
        <v>0</v>
      </c>
      <c r="W537" s="143">
        <f t="shared" si="127"/>
        <v>0</v>
      </c>
      <c r="X537" s="143">
        <f t="shared" si="128"/>
        <v>0</v>
      </c>
      <c r="Y537" s="143">
        <f t="shared" si="129"/>
        <v>0</v>
      </c>
      <c r="Z537" s="143">
        <f t="shared" si="130"/>
        <v>0</v>
      </c>
      <c r="AA537" s="143">
        <f t="shared" si="131"/>
        <v>0</v>
      </c>
      <c r="AB537" s="143">
        <f t="shared" si="132"/>
        <v>0</v>
      </c>
      <c r="AC537" s="143">
        <f t="shared" si="133"/>
        <v>0</v>
      </c>
      <c r="AD537" s="143">
        <f t="shared" si="134"/>
        <v>22135.669659455103</v>
      </c>
      <c r="AE537" s="142"/>
    </row>
    <row r="538" spans="1:31" x14ac:dyDescent="0.3">
      <c r="A538" s="147" t="s">
        <v>3138</v>
      </c>
      <c r="B538" s="147">
        <v>0.81916736528425038</v>
      </c>
      <c r="C538" s="146">
        <f t="shared" si="120"/>
        <v>1.5909230331418976E-3</v>
      </c>
      <c r="D538" s="145">
        <f t="shared" si="121"/>
        <v>1590923.0331418975</v>
      </c>
      <c r="E538" s="144">
        <v>0</v>
      </c>
      <c r="F538" s="144">
        <v>0</v>
      </c>
      <c r="G538" s="144">
        <v>10.15</v>
      </c>
      <c r="H538" s="144">
        <v>0</v>
      </c>
      <c r="I538" s="144">
        <v>0</v>
      </c>
      <c r="J538" s="144">
        <v>0</v>
      </c>
      <c r="K538" s="144">
        <v>0</v>
      </c>
      <c r="L538" s="144">
        <v>0</v>
      </c>
      <c r="M538" s="144">
        <v>0</v>
      </c>
      <c r="N538" s="144">
        <v>0</v>
      </c>
      <c r="O538" s="144">
        <v>0</v>
      </c>
      <c r="P538" s="144">
        <v>10.15</v>
      </c>
      <c r="Q538" s="144">
        <v>10.15</v>
      </c>
      <c r="R538" s="143">
        <f t="shared" si="122"/>
        <v>0</v>
      </c>
      <c r="S538" s="143">
        <f t="shared" si="123"/>
        <v>0</v>
      </c>
      <c r="T538" s="143">
        <f t="shared" si="124"/>
        <v>161478.6878639026</v>
      </c>
      <c r="U538" s="143">
        <f t="shared" si="125"/>
        <v>0</v>
      </c>
      <c r="V538" s="143">
        <f t="shared" si="126"/>
        <v>0</v>
      </c>
      <c r="W538" s="143">
        <f t="shared" si="127"/>
        <v>0</v>
      </c>
      <c r="X538" s="143">
        <f t="shared" si="128"/>
        <v>0</v>
      </c>
      <c r="Y538" s="143">
        <f t="shared" si="129"/>
        <v>0</v>
      </c>
      <c r="Z538" s="143">
        <f t="shared" si="130"/>
        <v>0</v>
      </c>
      <c r="AA538" s="143">
        <f t="shared" si="131"/>
        <v>0</v>
      </c>
      <c r="AB538" s="143">
        <f t="shared" si="132"/>
        <v>0</v>
      </c>
      <c r="AC538" s="143">
        <f t="shared" si="133"/>
        <v>161478.6878639026</v>
      </c>
      <c r="AD538" s="143">
        <f t="shared" si="134"/>
        <v>161478.6878639026</v>
      </c>
      <c r="AE538" s="142"/>
    </row>
    <row r="539" spans="1:31" x14ac:dyDescent="0.3">
      <c r="A539" s="147" t="s">
        <v>3137</v>
      </c>
      <c r="B539" s="147">
        <v>0.78680605020107464</v>
      </c>
      <c r="C539" s="146">
        <f t="shared" si="120"/>
        <v>1.528073408351582E-3</v>
      </c>
      <c r="D539" s="145">
        <f t="shared" si="121"/>
        <v>1528073.408351582</v>
      </c>
      <c r="E539" s="144">
        <v>0</v>
      </c>
      <c r="F539" s="144">
        <v>0</v>
      </c>
      <c r="G539" s="144">
        <v>0</v>
      </c>
      <c r="H539" s="144">
        <v>0</v>
      </c>
      <c r="I539" s="144">
        <v>0</v>
      </c>
      <c r="J539" s="144">
        <v>0</v>
      </c>
      <c r="K539" s="144">
        <v>0</v>
      </c>
      <c r="L539" s="144">
        <v>0</v>
      </c>
      <c r="M539" s="144">
        <v>0</v>
      </c>
      <c r="N539" s="144">
        <v>0</v>
      </c>
      <c r="O539" s="144">
        <v>0</v>
      </c>
      <c r="P539" s="144">
        <v>0</v>
      </c>
      <c r="Q539" s="144">
        <v>0</v>
      </c>
      <c r="R539" s="143">
        <f t="shared" si="122"/>
        <v>0</v>
      </c>
      <c r="S539" s="143">
        <f t="shared" si="123"/>
        <v>0</v>
      </c>
      <c r="T539" s="143">
        <f t="shared" si="124"/>
        <v>0</v>
      </c>
      <c r="U539" s="143">
        <f t="shared" si="125"/>
        <v>0</v>
      </c>
      <c r="V539" s="143">
        <f t="shared" si="126"/>
        <v>0</v>
      </c>
      <c r="W539" s="143">
        <f t="shared" si="127"/>
        <v>0</v>
      </c>
      <c r="X539" s="143">
        <f t="shared" si="128"/>
        <v>0</v>
      </c>
      <c r="Y539" s="143">
        <f t="shared" si="129"/>
        <v>0</v>
      </c>
      <c r="Z539" s="143">
        <f t="shared" si="130"/>
        <v>0</v>
      </c>
      <c r="AA539" s="143">
        <f t="shared" si="131"/>
        <v>0</v>
      </c>
      <c r="AB539" s="143">
        <f t="shared" si="132"/>
        <v>0</v>
      </c>
      <c r="AC539" s="143">
        <f t="shared" si="133"/>
        <v>0</v>
      </c>
      <c r="AD539" s="143">
        <f t="shared" si="134"/>
        <v>0</v>
      </c>
      <c r="AE539" s="142"/>
    </row>
    <row r="540" spans="1:31" x14ac:dyDescent="0.3">
      <c r="A540" s="147" t="s">
        <v>3136</v>
      </c>
      <c r="B540" s="147">
        <v>0.6974293056541061</v>
      </c>
      <c r="C540" s="146">
        <f t="shared" si="120"/>
        <v>1.3544928586947101E-3</v>
      </c>
      <c r="D540" s="145">
        <f t="shared" si="121"/>
        <v>1354492.8586947101</v>
      </c>
      <c r="E540" s="144">
        <v>0</v>
      </c>
      <c r="F540" s="144">
        <v>0</v>
      </c>
      <c r="G540" s="144">
        <v>0</v>
      </c>
      <c r="H540" s="144">
        <v>0</v>
      </c>
      <c r="I540" s="144">
        <v>0</v>
      </c>
      <c r="J540" s="144">
        <v>0</v>
      </c>
      <c r="K540" s="144">
        <v>0</v>
      </c>
      <c r="L540" s="144">
        <v>0</v>
      </c>
      <c r="M540" s="144">
        <v>0</v>
      </c>
      <c r="N540" s="144">
        <v>0</v>
      </c>
      <c r="O540" s="144">
        <v>0</v>
      </c>
      <c r="P540" s="144">
        <v>0</v>
      </c>
      <c r="Q540" s="144">
        <v>0</v>
      </c>
      <c r="R540" s="143">
        <f t="shared" si="122"/>
        <v>0</v>
      </c>
      <c r="S540" s="143">
        <f t="shared" si="123"/>
        <v>0</v>
      </c>
      <c r="T540" s="143">
        <f t="shared" si="124"/>
        <v>0</v>
      </c>
      <c r="U540" s="143">
        <f t="shared" si="125"/>
        <v>0</v>
      </c>
      <c r="V540" s="143">
        <f t="shared" si="126"/>
        <v>0</v>
      </c>
      <c r="W540" s="143">
        <f t="shared" si="127"/>
        <v>0</v>
      </c>
      <c r="X540" s="143">
        <f t="shared" si="128"/>
        <v>0</v>
      </c>
      <c r="Y540" s="143">
        <f t="shared" si="129"/>
        <v>0</v>
      </c>
      <c r="Z540" s="143">
        <f t="shared" si="130"/>
        <v>0</v>
      </c>
      <c r="AA540" s="143">
        <f t="shared" si="131"/>
        <v>0</v>
      </c>
      <c r="AB540" s="143">
        <f t="shared" si="132"/>
        <v>0</v>
      </c>
      <c r="AC540" s="143">
        <f t="shared" si="133"/>
        <v>0</v>
      </c>
      <c r="AD540" s="143">
        <f t="shared" si="134"/>
        <v>0</v>
      </c>
      <c r="AE540" s="142"/>
    </row>
    <row r="541" spans="1:31" x14ac:dyDescent="0.3">
      <c r="A541" s="147" t="s">
        <v>3135</v>
      </c>
      <c r="B541" s="147">
        <v>0.39564617406483382</v>
      </c>
      <c r="C541" s="146">
        <f t="shared" si="120"/>
        <v>7.6839317332398432E-4</v>
      </c>
      <c r="D541" s="145">
        <f t="shared" si="121"/>
        <v>768393.17332398426</v>
      </c>
      <c r="E541" s="144">
        <v>0.6</v>
      </c>
      <c r="F541" s="144">
        <v>0</v>
      </c>
      <c r="G541" s="144">
        <v>2.12</v>
      </c>
      <c r="H541" s="144">
        <v>0</v>
      </c>
      <c r="I541" s="144">
        <v>0.9</v>
      </c>
      <c r="J541" s="144">
        <v>0</v>
      </c>
      <c r="K541" s="144">
        <v>0</v>
      </c>
      <c r="L541" s="144">
        <v>0.9</v>
      </c>
      <c r="M541" s="144">
        <v>2.12</v>
      </c>
      <c r="N541" s="144">
        <v>0</v>
      </c>
      <c r="O541" s="144">
        <v>22.82</v>
      </c>
      <c r="P541" s="144">
        <v>0</v>
      </c>
      <c r="Q541" s="144">
        <v>25.54</v>
      </c>
      <c r="R541" s="143">
        <f t="shared" si="122"/>
        <v>4610.3590399439054</v>
      </c>
      <c r="S541" s="143">
        <f t="shared" si="123"/>
        <v>0</v>
      </c>
      <c r="T541" s="143">
        <f t="shared" si="124"/>
        <v>16289.935274468467</v>
      </c>
      <c r="U541" s="143">
        <f t="shared" si="125"/>
        <v>0</v>
      </c>
      <c r="V541" s="143">
        <f t="shared" si="126"/>
        <v>6915.538559915859</v>
      </c>
      <c r="W541" s="143">
        <f t="shared" si="127"/>
        <v>0</v>
      </c>
      <c r="X541" s="143">
        <f t="shared" si="128"/>
        <v>0</v>
      </c>
      <c r="Y541" s="143">
        <f t="shared" si="129"/>
        <v>6915.538559915859</v>
      </c>
      <c r="Z541" s="143">
        <f t="shared" si="130"/>
        <v>16289.935274468467</v>
      </c>
      <c r="AA541" s="143">
        <f t="shared" si="131"/>
        <v>0</v>
      </c>
      <c r="AB541" s="143">
        <f t="shared" si="132"/>
        <v>175347.32215253319</v>
      </c>
      <c r="AC541" s="143">
        <f t="shared" si="133"/>
        <v>0</v>
      </c>
      <c r="AD541" s="143">
        <f t="shared" si="134"/>
        <v>196247.61646694556</v>
      </c>
      <c r="AE541" s="142"/>
    </row>
    <row r="542" spans="1:31" x14ac:dyDescent="0.3">
      <c r="A542" s="147" t="s">
        <v>3134</v>
      </c>
      <c r="B542" s="147">
        <v>0.21694715171322887</v>
      </c>
      <c r="C542" s="146">
        <f t="shared" si="120"/>
        <v>4.2133785507353561E-4</v>
      </c>
      <c r="D542" s="145">
        <f t="shared" si="121"/>
        <v>421337.85507353564</v>
      </c>
      <c r="E542" s="144">
        <v>0</v>
      </c>
      <c r="F542" s="144">
        <v>0</v>
      </c>
      <c r="G542" s="144">
        <v>0</v>
      </c>
      <c r="H542" s="144">
        <v>0</v>
      </c>
      <c r="I542" s="144">
        <v>0</v>
      </c>
      <c r="J542" s="144">
        <v>0</v>
      </c>
      <c r="K542" s="144">
        <v>0</v>
      </c>
      <c r="L542" s="144">
        <v>0</v>
      </c>
      <c r="M542" s="144">
        <v>0</v>
      </c>
      <c r="N542" s="144">
        <v>0</v>
      </c>
      <c r="O542" s="144">
        <v>0</v>
      </c>
      <c r="P542" s="144">
        <v>0</v>
      </c>
      <c r="Q542" s="144">
        <v>0</v>
      </c>
      <c r="R542" s="143">
        <f t="shared" si="122"/>
        <v>0</v>
      </c>
      <c r="S542" s="143">
        <f t="shared" si="123"/>
        <v>0</v>
      </c>
      <c r="T542" s="143">
        <f t="shared" si="124"/>
        <v>0</v>
      </c>
      <c r="U542" s="143">
        <f t="shared" si="125"/>
        <v>0</v>
      </c>
      <c r="V542" s="143">
        <f t="shared" si="126"/>
        <v>0</v>
      </c>
      <c r="W542" s="143">
        <f t="shared" si="127"/>
        <v>0</v>
      </c>
      <c r="X542" s="143">
        <f t="shared" si="128"/>
        <v>0</v>
      </c>
      <c r="Y542" s="143">
        <f t="shared" si="129"/>
        <v>0</v>
      </c>
      <c r="Z542" s="143">
        <f t="shared" si="130"/>
        <v>0</v>
      </c>
      <c r="AA542" s="143">
        <f t="shared" si="131"/>
        <v>0</v>
      </c>
      <c r="AB542" s="143">
        <f t="shared" si="132"/>
        <v>0</v>
      </c>
      <c r="AC542" s="143">
        <f t="shared" si="133"/>
        <v>0</v>
      </c>
      <c r="AD542" s="143">
        <f t="shared" si="134"/>
        <v>0</v>
      </c>
      <c r="AE542" s="142"/>
    </row>
    <row r="543" spans="1:31" x14ac:dyDescent="0.3">
      <c r="A543" s="147" t="s">
        <v>3133</v>
      </c>
      <c r="B543" s="147">
        <v>0.87112520105656099</v>
      </c>
      <c r="C543" s="146">
        <f t="shared" si="120"/>
        <v>1.691831493592699E-3</v>
      </c>
      <c r="D543" s="145">
        <f t="shared" si="121"/>
        <v>1691831.4935926991</v>
      </c>
      <c r="E543" s="144">
        <v>0</v>
      </c>
      <c r="F543" s="144">
        <v>0</v>
      </c>
      <c r="G543" s="144">
        <v>4.47</v>
      </c>
      <c r="H543" s="144">
        <v>0</v>
      </c>
      <c r="I543" s="144">
        <v>0</v>
      </c>
      <c r="J543" s="144">
        <v>0</v>
      </c>
      <c r="K543" s="144">
        <v>0</v>
      </c>
      <c r="L543" s="144">
        <v>0</v>
      </c>
      <c r="M543" s="144">
        <v>0</v>
      </c>
      <c r="N543" s="144">
        <v>0</v>
      </c>
      <c r="O543" s="144">
        <v>0</v>
      </c>
      <c r="P543" s="144">
        <v>0</v>
      </c>
      <c r="Q543" s="144">
        <v>4.47</v>
      </c>
      <c r="R543" s="143">
        <f t="shared" si="122"/>
        <v>0</v>
      </c>
      <c r="S543" s="143">
        <f t="shared" si="123"/>
        <v>0</v>
      </c>
      <c r="T543" s="143">
        <f t="shared" si="124"/>
        <v>75624.867763593647</v>
      </c>
      <c r="U543" s="143">
        <f t="shared" si="125"/>
        <v>0</v>
      </c>
      <c r="V543" s="143">
        <f t="shared" si="126"/>
        <v>0</v>
      </c>
      <c r="W543" s="143">
        <f t="shared" si="127"/>
        <v>0</v>
      </c>
      <c r="X543" s="143">
        <f t="shared" si="128"/>
        <v>0</v>
      </c>
      <c r="Y543" s="143">
        <f t="shared" si="129"/>
        <v>0</v>
      </c>
      <c r="Z543" s="143">
        <f t="shared" si="130"/>
        <v>0</v>
      </c>
      <c r="AA543" s="143">
        <f t="shared" si="131"/>
        <v>0</v>
      </c>
      <c r="AB543" s="143">
        <f t="shared" si="132"/>
        <v>0</v>
      </c>
      <c r="AC543" s="143">
        <f t="shared" si="133"/>
        <v>0</v>
      </c>
      <c r="AD543" s="143">
        <f t="shared" si="134"/>
        <v>75624.867763593647</v>
      </c>
      <c r="AE543" s="142"/>
    </row>
    <row r="544" spans="1:31" x14ac:dyDescent="0.3">
      <c r="A544" s="147" t="s">
        <v>3132</v>
      </c>
      <c r="B544" s="147">
        <v>0.97075254323124538</v>
      </c>
      <c r="C544" s="146">
        <f t="shared" si="120"/>
        <v>1.8853199553082306E-3</v>
      </c>
      <c r="D544" s="145">
        <f t="shared" si="121"/>
        <v>1885319.9553082306</v>
      </c>
      <c r="E544" s="144">
        <v>3.14</v>
      </c>
      <c r="F544" s="144">
        <v>2.37</v>
      </c>
      <c r="G544" s="144">
        <v>3.78</v>
      </c>
      <c r="H544" s="144">
        <v>2.68</v>
      </c>
      <c r="I544" s="144">
        <v>0.38</v>
      </c>
      <c r="J544" s="144">
        <v>0.22</v>
      </c>
      <c r="K544" s="144">
        <v>1.1499999999999999</v>
      </c>
      <c r="L544" s="144">
        <v>3.06</v>
      </c>
      <c r="M544" s="144">
        <v>1.89</v>
      </c>
      <c r="N544" s="144">
        <v>0</v>
      </c>
      <c r="O544" s="144">
        <v>0</v>
      </c>
      <c r="P544" s="144">
        <v>0</v>
      </c>
      <c r="Q544" s="144">
        <v>6.92</v>
      </c>
      <c r="R544" s="143">
        <f t="shared" si="122"/>
        <v>59199.04659667844</v>
      </c>
      <c r="S544" s="143">
        <f t="shared" si="123"/>
        <v>44682.08294080507</v>
      </c>
      <c r="T544" s="143">
        <f t="shared" si="124"/>
        <v>71265.094310651111</v>
      </c>
      <c r="U544" s="143">
        <f t="shared" si="125"/>
        <v>50526.574802260584</v>
      </c>
      <c r="V544" s="143">
        <f t="shared" si="126"/>
        <v>7164.2158301712761</v>
      </c>
      <c r="W544" s="143">
        <f t="shared" si="127"/>
        <v>4147.7039016781073</v>
      </c>
      <c r="X544" s="143">
        <f t="shared" si="128"/>
        <v>21681.17948604465</v>
      </c>
      <c r="Y544" s="143">
        <f t="shared" si="129"/>
        <v>57690.790632431861</v>
      </c>
      <c r="Z544" s="143">
        <f t="shared" si="130"/>
        <v>35632.547155325556</v>
      </c>
      <c r="AA544" s="143">
        <f t="shared" si="131"/>
        <v>0</v>
      </c>
      <c r="AB544" s="143">
        <f t="shared" si="132"/>
        <v>0</v>
      </c>
      <c r="AC544" s="143">
        <f t="shared" si="133"/>
        <v>0</v>
      </c>
      <c r="AD544" s="143">
        <f t="shared" si="134"/>
        <v>130464.14090732957</v>
      </c>
      <c r="AE544" s="142"/>
    </row>
    <row r="545" spans="1:31" x14ac:dyDescent="0.3">
      <c r="A545" s="147" t="s">
        <v>3131</v>
      </c>
      <c r="B545" s="147">
        <v>0.46982376572290663</v>
      </c>
      <c r="C545" s="146">
        <f t="shared" si="120"/>
        <v>9.1245511245027344E-4</v>
      </c>
      <c r="D545" s="145">
        <f t="shared" si="121"/>
        <v>912455.11245027347</v>
      </c>
      <c r="E545" s="144">
        <v>0</v>
      </c>
      <c r="F545" s="144">
        <v>0</v>
      </c>
      <c r="G545" s="144">
        <v>0</v>
      </c>
      <c r="H545" s="144">
        <v>0</v>
      </c>
      <c r="I545" s="144">
        <v>0</v>
      </c>
      <c r="J545" s="144">
        <v>0</v>
      </c>
      <c r="K545" s="144">
        <v>0</v>
      </c>
      <c r="L545" s="144">
        <v>0</v>
      </c>
      <c r="M545" s="144">
        <v>0</v>
      </c>
      <c r="N545" s="144">
        <v>0</v>
      </c>
      <c r="O545" s="144">
        <v>0</v>
      </c>
      <c r="P545" s="144">
        <v>0</v>
      </c>
      <c r="Q545" s="144">
        <v>0</v>
      </c>
      <c r="R545" s="143">
        <f t="shared" si="122"/>
        <v>0</v>
      </c>
      <c r="S545" s="143">
        <f t="shared" si="123"/>
        <v>0</v>
      </c>
      <c r="T545" s="143">
        <f t="shared" si="124"/>
        <v>0</v>
      </c>
      <c r="U545" s="143">
        <f t="shared" si="125"/>
        <v>0</v>
      </c>
      <c r="V545" s="143">
        <f t="shared" si="126"/>
        <v>0</v>
      </c>
      <c r="W545" s="143">
        <f t="shared" si="127"/>
        <v>0</v>
      </c>
      <c r="X545" s="143">
        <f t="shared" si="128"/>
        <v>0</v>
      </c>
      <c r="Y545" s="143">
        <f t="shared" si="129"/>
        <v>0</v>
      </c>
      <c r="Z545" s="143">
        <f t="shared" si="130"/>
        <v>0</v>
      </c>
      <c r="AA545" s="143">
        <f t="shared" si="131"/>
        <v>0</v>
      </c>
      <c r="AB545" s="143">
        <f t="shared" si="132"/>
        <v>0</v>
      </c>
      <c r="AC545" s="143">
        <f t="shared" si="133"/>
        <v>0</v>
      </c>
      <c r="AD545" s="143">
        <f t="shared" si="134"/>
        <v>0</v>
      </c>
      <c r="AE545" s="142"/>
    </row>
    <row r="546" spans="1:31" x14ac:dyDescent="0.3">
      <c r="A546" s="147" t="s">
        <v>3130</v>
      </c>
      <c r="B546" s="147">
        <v>0.61694440340190981</v>
      </c>
      <c r="C546" s="146">
        <f t="shared" si="120"/>
        <v>1.1981813523534368E-3</v>
      </c>
      <c r="D546" s="145">
        <f t="shared" si="121"/>
        <v>1198181.3523534369</v>
      </c>
      <c r="E546" s="144">
        <v>0</v>
      </c>
      <c r="F546" s="144">
        <v>0</v>
      </c>
      <c r="G546" s="144">
        <v>0</v>
      </c>
      <c r="H546" s="144">
        <v>0</v>
      </c>
      <c r="I546" s="144">
        <v>0</v>
      </c>
      <c r="J546" s="144">
        <v>0</v>
      </c>
      <c r="K546" s="144">
        <v>0</v>
      </c>
      <c r="L546" s="144">
        <v>0</v>
      </c>
      <c r="M546" s="144">
        <v>0</v>
      </c>
      <c r="N546" s="144">
        <v>0</v>
      </c>
      <c r="O546" s="144">
        <v>0</v>
      </c>
      <c r="P546" s="144">
        <v>0</v>
      </c>
      <c r="Q546" s="144">
        <v>0</v>
      </c>
      <c r="R546" s="143">
        <f t="shared" si="122"/>
        <v>0</v>
      </c>
      <c r="S546" s="143">
        <f t="shared" si="123"/>
        <v>0</v>
      </c>
      <c r="T546" s="143">
        <f t="shared" si="124"/>
        <v>0</v>
      </c>
      <c r="U546" s="143">
        <f t="shared" si="125"/>
        <v>0</v>
      </c>
      <c r="V546" s="143">
        <f t="shared" si="126"/>
        <v>0</v>
      </c>
      <c r="W546" s="143">
        <f t="shared" si="127"/>
        <v>0</v>
      </c>
      <c r="X546" s="143">
        <f t="shared" si="128"/>
        <v>0</v>
      </c>
      <c r="Y546" s="143">
        <f t="shared" si="129"/>
        <v>0</v>
      </c>
      <c r="Z546" s="143">
        <f t="shared" si="130"/>
        <v>0</v>
      </c>
      <c r="AA546" s="143">
        <f t="shared" si="131"/>
        <v>0</v>
      </c>
      <c r="AB546" s="143">
        <f t="shared" si="132"/>
        <v>0</v>
      </c>
      <c r="AC546" s="143">
        <f t="shared" si="133"/>
        <v>0</v>
      </c>
      <c r="AD546" s="143">
        <f t="shared" si="134"/>
        <v>0</v>
      </c>
      <c r="AE546" s="142"/>
    </row>
    <row r="547" spans="1:31" x14ac:dyDescent="0.3">
      <c r="A547" s="147" t="s">
        <v>3129</v>
      </c>
      <c r="B547" s="147">
        <v>0.28764606967372963</v>
      </c>
      <c r="C547" s="146">
        <f t="shared" si="120"/>
        <v>5.5864378517799093E-4</v>
      </c>
      <c r="D547" s="145">
        <f t="shared" si="121"/>
        <v>558643.78517799091</v>
      </c>
      <c r="E547" s="144">
        <v>0</v>
      </c>
      <c r="F547" s="144">
        <v>0</v>
      </c>
      <c r="G547" s="144">
        <v>0</v>
      </c>
      <c r="H547" s="144">
        <v>1.5</v>
      </c>
      <c r="I547" s="144">
        <v>1.5</v>
      </c>
      <c r="J547" s="144">
        <v>0</v>
      </c>
      <c r="K547" s="144">
        <v>0</v>
      </c>
      <c r="L547" s="144">
        <v>3</v>
      </c>
      <c r="M547" s="144">
        <v>0</v>
      </c>
      <c r="N547" s="144">
        <v>0</v>
      </c>
      <c r="O547" s="144">
        <v>0</v>
      </c>
      <c r="P547" s="144">
        <v>0</v>
      </c>
      <c r="Q547" s="144">
        <v>0</v>
      </c>
      <c r="R547" s="143">
        <f t="shared" si="122"/>
        <v>0</v>
      </c>
      <c r="S547" s="143">
        <f t="shared" si="123"/>
        <v>0</v>
      </c>
      <c r="T547" s="143">
        <f t="shared" si="124"/>
        <v>0</v>
      </c>
      <c r="U547" s="143">
        <f t="shared" si="125"/>
        <v>8379.6567776698648</v>
      </c>
      <c r="V547" s="143">
        <f t="shared" si="126"/>
        <v>8379.6567776698648</v>
      </c>
      <c r="W547" s="143">
        <f t="shared" si="127"/>
        <v>0</v>
      </c>
      <c r="X547" s="143">
        <f t="shared" si="128"/>
        <v>0</v>
      </c>
      <c r="Y547" s="143">
        <f t="shared" si="129"/>
        <v>16759.31355533973</v>
      </c>
      <c r="Z547" s="143">
        <f t="shared" si="130"/>
        <v>0</v>
      </c>
      <c r="AA547" s="143">
        <f t="shared" si="131"/>
        <v>0</v>
      </c>
      <c r="AB547" s="143">
        <f t="shared" si="132"/>
        <v>0</v>
      </c>
      <c r="AC547" s="143">
        <f t="shared" si="133"/>
        <v>0</v>
      </c>
      <c r="AD547" s="143">
        <f t="shared" si="134"/>
        <v>0</v>
      </c>
      <c r="AE547" s="142"/>
    </row>
    <row r="548" spans="1:31" x14ac:dyDescent="0.3">
      <c r="A548" s="147" t="s">
        <v>3128</v>
      </c>
      <c r="B548" s="147">
        <v>0.44104349031085721</v>
      </c>
      <c r="C548" s="146">
        <f t="shared" si="120"/>
        <v>8.5656030389999786E-4</v>
      </c>
      <c r="D548" s="145">
        <f t="shared" si="121"/>
        <v>856560.30389999785</v>
      </c>
      <c r="E548" s="144">
        <v>0</v>
      </c>
      <c r="F548" s="144">
        <v>0</v>
      </c>
      <c r="G548" s="144">
        <v>0</v>
      </c>
      <c r="H548" s="144">
        <v>0</v>
      </c>
      <c r="I548" s="144">
        <v>0</v>
      </c>
      <c r="J548" s="144">
        <v>0</v>
      </c>
      <c r="K548" s="144">
        <v>0</v>
      </c>
      <c r="L548" s="144">
        <v>0</v>
      </c>
      <c r="M548" s="144">
        <v>0</v>
      </c>
      <c r="N548" s="144">
        <v>0</v>
      </c>
      <c r="O548" s="144">
        <v>0</v>
      </c>
      <c r="P548" s="144">
        <v>0</v>
      </c>
      <c r="Q548" s="144">
        <v>0</v>
      </c>
      <c r="R548" s="143">
        <f t="shared" si="122"/>
        <v>0</v>
      </c>
      <c r="S548" s="143">
        <f t="shared" si="123"/>
        <v>0</v>
      </c>
      <c r="T548" s="143">
        <f t="shared" si="124"/>
        <v>0</v>
      </c>
      <c r="U548" s="143">
        <f t="shared" si="125"/>
        <v>0</v>
      </c>
      <c r="V548" s="143">
        <f t="shared" si="126"/>
        <v>0</v>
      </c>
      <c r="W548" s="143">
        <f t="shared" si="127"/>
        <v>0</v>
      </c>
      <c r="X548" s="143">
        <f t="shared" si="128"/>
        <v>0</v>
      </c>
      <c r="Y548" s="143">
        <f t="shared" si="129"/>
        <v>0</v>
      </c>
      <c r="Z548" s="143">
        <f t="shared" si="130"/>
        <v>0</v>
      </c>
      <c r="AA548" s="143">
        <f t="shared" si="131"/>
        <v>0</v>
      </c>
      <c r="AB548" s="143">
        <f t="shared" si="132"/>
        <v>0</v>
      </c>
      <c r="AC548" s="143">
        <f t="shared" si="133"/>
        <v>0</v>
      </c>
      <c r="AD548" s="143">
        <f t="shared" si="134"/>
        <v>0</v>
      </c>
      <c r="AE548" s="142"/>
    </row>
    <row r="549" spans="1:31" x14ac:dyDescent="0.3">
      <c r="A549" s="147" t="s">
        <v>3127</v>
      </c>
      <c r="B549" s="147">
        <v>0.45558194757448089</v>
      </c>
      <c r="C549" s="146">
        <f t="shared" si="120"/>
        <v>8.8479576286389604E-4</v>
      </c>
      <c r="D549" s="145">
        <f t="shared" si="121"/>
        <v>884795.76286389609</v>
      </c>
      <c r="E549" s="144">
        <v>0</v>
      </c>
      <c r="F549" s="144">
        <v>0</v>
      </c>
      <c r="G549" s="144">
        <v>0</v>
      </c>
      <c r="H549" s="144">
        <v>0</v>
      </c>
      <c r="I549" s="144">
        <v>0</v>
      </c>
      <c r="J549" s="144">
        <v>0</v>
      </c>
      <c r="K549" s="144">
        <v>0</v>
      </c>
      <c r="L549" s="144">
        <v>0</v>
      </c>
      <c r="M549" s="144">
        <v>0</v>
      </c>
      <c r="N549" s="144">
        <v>0</v>
      </c>
      <c r="O549" s="144">
        <v>0</v>
      </c>
      <c r="P549" s="144">
        <v>0</v>
      </c>
      <c r="Q549" s="144">
        <v>0</v>
      </c>
      <c r="R549" s="143">
        <f t="shared" si="122"/>
        <v>0</v>
      </c>
      <c r="S549" s="143">
        <f t="shared" si="123"/>
        <v>0</v>
      </c>
      <c r="T549" s="143">
        <f t="shared" si="124"/>
        <v>0</v>
      </c>
      <c r="U549" s="143">
        <f t="shared" si="125"/>
        <v>0</v>
      </c>
      <c r="V549" s="143">
        <f t="shared" si="126"/>
        <v>0</v>
      </c>
      <c r="W549" s="143">
        <f t="shared" si="127"/>
        <v>0</v>
      </c>
      <c r="X549" s="143">
        <f t="shared" si="128"/>
        <v>0</v>
      </c>
      <c r="Y549" s="143">
        <f t="shared" si="129"/>
        <v>0</v>
      </c>
      <c r="Z549" s="143">
        <f t="shared" si="130"/>
        <v>0</v>
      </c>
      <c r="AA549" s="143">
        <f t="shared" si="131"/>
        <v>0</v>
      </c>
      <c r="AB549" s="143">
        <f t="shared" si="132"/>
        <v>0</v>
      </c>
      <c r="AC549" s="143">
        <f t="shared" si="133"/>
        <v>0</v>
      </c>
      <c r="AD549" s="143">
        <f t="shared" si="134"/>
        <v>0</v>
      </c>
      <c r="AE549" s="142"/>
    </row>
    <row r="550" spans="1:31" x14ac:dyDescent="0.3">
      <c r="A550" s="147" t="s">
        <v>3126</v>
      </c>
      <c r="B550" s="147">
        <v>0.24118155453069823</v>
      </c>
      <c r="C550" s="146">
        <f t="shared" si="120"/>
        <v>4.6840402405277996E-4</v>
      </c>
      <c r="D550" s="145">
        <f t="shared" si="121"/>
        <v>468404.02405277995</v>
      </c>
      <c r="E550" s="144">
        <v>0</v>
      </c>
      <c r="F550" s="144">
        <v>0</v>
      </c>
      <c r="G550" s="144">
        <v>0</v>
      </c>
      <c r="H550" s="144">
        <v>0</v>
      </c>
      <c r="I550" s="144">
        <v>0</v>
      </c>
      <c r="J550" s="144">
        <v>0</v>
      </c>
      <c r="K550" s="144">
        <v>0</v>
      </c>
      <c r="L550" s="144">
        <v>0</v>
      </c>
      <c r="M550" s="144">
        <v>0</v>
      </c>
      <c r="N550" s="144">
        <v>0</v>
      </c>
      <c r="O550" s="144">
        <v>0</v>
      </c>
      <c r="P550" s="144">
        <v>0</v>
      </c>
      <c r="Q550" s="144">
        <v>0</v>
      </c>
      <c r="R550" s="143">
        <f t="shared" si="122"/>
        <v>0</v>
      </c>
      <c r="S550" s="143">
        <f t="shared" si="123"/>
        <v>0</v>
      </c>
      <c r="T550" s="143">
        <f t="shared" si="124"/>
        <v>0</v>
      </c>
      <c r="U550" s="143">
        <f t="shared" si="125"/>
        <v>0</v>
      </c>
      <c r="V550" s="143">
        <f t="shared" si="126"/>
        <v>0</v>
      </c>
      <c r="W550" s="143">
        <f t="shared" si="127"/>
        <v>0</v>
      </c>
      <c r="X550" s="143">
        <f t="shared" si="128"/>
        <v>0</v>
      </c>
      <c r="Y550" s="143">
        <f t="shared" si="129"/>
        <v>0</v>
      </c>
      <c r="Z550" s="143">
        <f t="shared" si="130"/>
        <v>0</v>
      </c>
      <c r="AA550" s="143">
        <f t="shared" si="131"/>
        <v>0</v>
      </c>
      <c r="AB550" s="143">
        <f t="shared" si="132"/>
        <v>0</v>
      </c>
      <c r="AC550" s="143">
        <f t="shared" si="133"/>
        <v>0</v>
      </c>
      <c r="AD550" s="143">
        <f t="shared" si="134"/>
        <v>0</v>
      </c>
      <c r="AE550" s="142"/>
    </row>
    <row r="551" spans="1:31" x14ac:dyDescent="0.3">
      <c r="A551" s="147" t="s">
        <v>3125</v>
      </c>
      <c r="B551" s="147">
        <v>0.60999893927260351</v>
      </c>
      <c r="C551" s="146">
        <f t="shared" si="120"/>
        <v>1.1846924130628194E-3</v>
      </c>
      <c r="D551" s="145">
        <f t="shared" si="121"/>
        <v>1184692.4130628195</v>
      </c>
      <c r="E551" s="144">
        <v>0</v>
      </c>
      <c r="F551" s="144">
        <v>0</v>
      </c>
      <c r="G551" s="144">
        <v>0</v>
      </c>
      <c r="H551" s="144">
        <v>0</v>
      </c>
      <c r="I551" s="144">
        <v>0</v>
      </c>
      <c r="J551" s="144">
        <v>0</v>
      </c>
      <c r="K551" s="144">
        <v>0</v>
      </c>
      <c r="L551" s="144">
        <v>0</v>
      </c>
      <c r="M551" s="144">
        <v>0</v>
      </c>
      <c r="N551" s="144">
        <v>0</v>
      </c>
      <c r="O551" s="144">
        <v>17.149999999999999</v>
      </c>
      <c r="P551" s="144">
        <v>0</v>
      </c>
      <c r="Q551" s="144">
        <v>17.149999999999999</v>
      </c>
      <c r="R551" s="143">
        <f t="shared" si="122"/>
        <v>0</v>
      </c>
      <c r="S551" s="143">
        <f t="shared" si="123"/>
        <v>0</v>
      </c>
      <c r="T551" s="143">
        <f t="shared" si="124"/>
        <v>0</v>
      </c>
      <c r="U551" s="143">
        <f t="shared" si="125"/>
        <v>0</v>
      </c>
      <c r="V551" s="143">
        <f t="shared" si="126"/>
        <v>0</v>
      </c>
      <c r="W551" s="143">
        <f t="shared" si="127"/>
        <v>0</v>
      </c>
      <c r="X551" s="143">
        <f t="shared" si="128"/>
        <v>0</v>
      </c>
      <c r="Y551" s="143">
        <f t="shared" si="129"/>
        <v>0</v>
      </c>
      <c r="Z551" s="143">
        <f t="shared" si="130"/>
        <v>0</v>
      </c>
      <c r="AA551" s="143">
        <f t="shared" si="131"/>
        <v>0</v>
      </c>
      <c r="AB551" s="143">
        <f t="shared" si="132"/>
        <v>203174.74884027353</v>
      </c>
      <c r="AC551" s="143">
        <f t="shared" si="133"/>
        <v>0</v>
      </c>
      <c r="AD551" s="143">
        <f t="shared" si="134"/>
        <v>203174.74884027353</v>
      </c>
      <c r="AE551" s="142"/>
    </row>
    <row r="552" spans="1:31" x14ac:dyDescent="0.3">
      <c r="A552" s="147" t="s">
        <v>3124</v>
      </c>
      <c r="B552" s="147">
        <v>0.19139984766300122</v>
      </c>
      <c r="C552" s="146">
        <f t="shared" si="120"/>
        <v>3.7172187161198369E-4</v>
      </c>
      <c r="D552" s="145">
        <f t="shared" si="121"/>
        <v>371721.87161198369</v>
      </c>
      <c r="E552" s="144">
        <v>0</v>
      </c>
      <c r="F552" s="144">
        <v>0</v>
      </c>
      <c r="G552" s="144">
        <v>42.02</v>
      </c>
      <c r="H552" s="144">
        <v>0</v>
      </c>
      <c r="I552" s="144">
        <v>0</v>
      </c>
      <c r="J552" s="144">
        <v>0</v>
      </c>
      <c r="K552" s="144">
        <v>0</v>
      </c>
      <c r="L552" s="144">
        <v>0</v>
      </c>
      <c r="M552" s="144">
        <v>0</v>
      </c>
      <c r="N552" s="144">
        <v>0</v>
      </c>
      <c r="O552" s="144">
        <v>0</v>
      </c>
      <c r="P552" s="144">
        <v>0</v>
      </c>
      <c r="Q552" s="144">
        <v>42.02</v>
      </c>
      <c r="R552" s="143">
        <f t="shared" si="122"/>
        <v>0</v>
      </c>
      <c r="S552" s="143">
        <f t="shared" si="123"/>
        <v>0</v>
      </c>
      <c r="T552" s="143">
        <f t="shared" si="124"/>
        <v>156197.53045135556</v>
      </c>
      <c r="U552" s="143">
        <f t="shared" si="125"/>
        <v>0</v>
      </c>
      <c r="V552" s="143">
        <f t="shared" si="126"/>
        <v>0</v>
      </c>
      <c r="W552" s="143">
        <f t="shared" si="127"/>
        <v>0</v>
      </c>
      <c r="X552" s="143">
        <f t="shared" si="128"/>
        <v>0</v>
      </c>
      <c r="Y552" s="143">
        <f t="shared" si="129"/>
        <v>0</v>
      </c>
      <c r="Z552" s="143">
        <f t="shared" si="130"/>
        <v>0</v>
      </c>
      <c r="AA552" s="143">
        <f t="shared" si="131"/>
        <v>0</v>
      </c>
      <c r="AB552" s="143">
        <f t="shared" si="132"/>
        <v>0</v>
      </c>
      <c r="AC552" s="143">
        <f t="shared" si="133"/>
        <v>0</v>
      </c>
      <c r="AD552" s="143">
        <f t="shared" si="134"/>
        <v>156197.53045135556</v>
      </c>
      <c r="AE552" s="142"/>
    </row>
    <row r="553" spans="1:31" x14ac:dyDescent="0.3">
      <c r="A553" s="147" t="s">
        <v>3123</v>
      </c>
      <c r="B553" s="147">
        <v>0.5747548895897957</v>
      </c>
      <c r="C553" s="146">
        <f t="shared" si="120"/>
        <v>1.1162441657353397E-3</v>
      </c>
      <c r="D553" s="145">
        <f t="shared" si="121"/>
        <v>1116244.1657353397</v>
      </c>
      <c r="E553" s="144">
        <v>0</v>
      </c>
      <c r="F553" s="144">
        <v>0</v>
      </c>
      <c r="G553" s="144">
        <v>0</v>
      </c>
      <c r="H553" s="144">
        <v>0</v>
      </c>
      <c r="I553" s="144">
        <v>0</v>
      </c>
      <c r="J553" s="144">
        <v>0</v>
      </c>
      <c r="K553" s="144">
        <v>0</v>
      </c>
      <c r="L553" s="144">
        <v>0</v>
      </c>
      <c r="M553" s="144">
        <v>0</v>
      </c>
      <c r="N553" s="144">
        <v>0</v>
      </c>
      <c r="O553" s="144">
        <v>0</v>
      </c>
      <c r="P553" s="144">
        <v>0</v>
      </c>
      <c r="Q553" s="144">
        <v>0</v>
      </c>
      <c r="R553" s="143">
        <f t="shared" si="122"/>
        <v>0</v>
      </c>
      <c r="S553" s="143">
        <f t="shared" si="123"/>
        <v>0</v>
      </c>
      <c r="T553" s="143">
        <f t="shared" si="124"/>
        <v>0</v>
      </c>
      <c r="U553" s="143">
        <f t="shared" si="125"/>
        <v>0</v>
      </c>
      <c r="V553" s="143">
        <f t="shared" si="126"/>
        <v>0</v>
      </c>
      <c r="W553" s="143">
        <f t="shared" si="127"/>
        <v>0</v>
      </c>
      <c r="X553" s="143">
        <f t="shared" si="128"/>
        <v>0</v>
      </c>
      <c r="Y553" s="143">
        <f t="shared" si="129"/>
        <v>0</v>
      </c>
      <c r="Z553" s="143">
        <f t="shared" si="130"/>
        <v>0</v>
      </c>
      <c r="AA553" s="143">
        <f t="shared" si="131"/>
        <v>0</v>
      </c>
      <c r="AB553" s="143">
        <f t="shared" si="132"/>
        <v>0</v>
      </c>
      <c r="AC553" s="143">
        <f t="shared" si="133"/>
        <v>0</v>
      </c>
      <c r="AD553" s="143">
        <f t="shared" si="134"/>
        <v>0</v>
      </c>
      <c r="AE553" s="142"/>
    </row>
    <row r="554" spans="1:31" x14ac:dyDescent="0.3">
      <c r="A554" s="147" t="s">
        <v>3122</v>
      </c>
      <c r="B554" s="147">
        <v>0.90160811145711073</v>
      </c>
      <c r="C554" s="146">
        <f t="shared" si="120"/>
        <v>1.7510330271603934E-3</v>
      </c>
      <c r="D554" s="145">
        <f t="shared" si="121"/>
        <v>1751033.0271603935</v>
      </c>
      <c r="E554" s="144">
        <v>0</v>
      </c>
      <c r="F554" s="144">
        <v>0</v>
      </c>
      <c r="G554" s="144">
        <v>1.34</v>
      </c>
      <c r="H554" s="144">
        <v>0</v>
      </c>
      <c r="I554" s="144">
        <v>0</v>
      </c>
      <c r="J554" s="144">
        <v>0</v>
      </c>
      <c r="K554" s="144">
        <v>0</v>
      </c>
      <c r="L554" s="144">
        <v>0</v>
      </c>
      <c r="M554" s="144">
        <v>0</v>
      </c>
      <c r="N554" s="144">
        <v>0</v>
      </c>
      <c r="O554" s="144">
        <v>0</v>
      </c>
      <c r="P554" s="144">
        <v>0</v>
      </c>
      <c r="Q554" s="144">
        <v>1.34</v>
      </c>
      <c r="R554" s="143">
        <f t="shared" si="122"/>
        <v>0</v>
      </c>
      <c r="S554" s="143">
        <f t="shared" si="123"/>
        <v>0</v>
      </c>
      <c r="T554" s="143">
        <f t="shared" si="124"/>
        <v>23463.842563949274</v>
      </c>
      <c r="U554" s="143">
        <f t="shared" si="125"/>
        <v>0</v>
      </c>
      <c r="V554" s="143">
        <f t="shared" si="126"/>
        <v>0</v>
      </c>
      <c r="W554" s="143">
        <f t="shared" si="127"/>
        <v>0</v>
      </c>
      <c r="X554" s="143">
        <f t="shared" si="128"/>
        <v>0</v>
      </c>
      <c r="Y554" s="143">
        <f t="shared" si="129"/>
        <v>0</v>
      </c>
      <c r="Z554" s="143">
        <f t="shared" si="130"/>
        <v>0</v>
      </c>
      <c r="AA554" s="143">
        <f t="shared" si="131"/>
        <v>0</v>
      </c>
      <c r="AB554" s="143">
        <f t="shared" si="132"/>
        <v>0</v>
      </c>
      <c r="AC554" s="143">
        <f t="shared" si="133"/>
        <v>0</v>
      </c>
      <c r="AD554" s="143">
        <f t="shared" si="134"/>
        <v>23463.842563949274</v>
      </c>
      <c r="AE554" s="142"/>
    </row>
    <row r="555" spans="1:31" x14ac:dyDescent="0.3">
      <c r="A555" s="147" t="s">
        <v>3121</v>
      </c>
      <c r="B555" s="147">
        <v>0.4315723292516751</v>
      </c>
      <c r="C555" s="146">
        <f t="shared" si="120"/>
        <v>8.381661528165732E-4</v>
      </c>
      <c r="D555" s="145">
        <f t="shared" si="121"/>
        <v>838166.15281657316</v>
      </c>
      <c r="E555" s="144">
        <v>0</v>
      </c>
      <c r="F555" s="144">
        <v>0</v>
      </c>
      <c r="G555" s="144">
        <v>3.24</v>
      </c>
      <c r="H555" s="144">
        <v>0</v>
      </c>
      <c r="I555" s="144">
        <v>0</v>
      </c>
      <c r="J555" s="144">
        <v>0</v>
      </c>
      <c r="K555" s="144">
        <v>0</v>
      </c>
      <c r="L555" s="144">
        <v>0</v>
      </c>
      <c r="M555" s="144">
        <v>0</v>
      </c>
      <c r="N555" s="144">
        <v>0</v>
      </c>
      <c r="O555" s="144">
        <v>0</v>
      </c>
      <c r="P555" s="144">
        <v>3.24</v>
      </c>
      <c r="Q555" s="144">
        <v>3.24</v>
      </c>
      <c r="R555" s="143">
        <f t="shared" si="122"/>
        <v>0</v>
      </c>
      <c r="S555" s="143">
        <f t="shared" si="123"/>
        <v>0</v>
      </c>
      <c r="T555" s="143">
        <f t="shared" si="124"/>
        <v>27156.583351256973</v>
      </c>
      <c r="U555" s="143">
        <f t="shared" si="125"/>
        <v>0</v>
      </c>
      <c r="V555" s="143">
        <f t="shared" si="126"/>
        <v>0</v>
      </c>
      <c r="W555" s="143">
        <f t="shared" si="127"/>
        <v>0</v>
      </c>
      <c r="X555" s="143">
        <f t="shared" si="128"/>
        <v>0</v>
      </c>
      <c r="Y555" s="143">
        <f t="shared" si="129"/>
        <v>0</v>
      </c>
      <c r="Z555" s="143">
        <f t="shared" si="130"/>
        <v>0</v>
      </c>
      <c r="AA555" s="143">
        <f t="shared" si="131"/>
        <v>0</v>
      </c>
      <c r="AB555" s="143">
        <f t="shared" si="132"/>
        <v>0</v>
      </c>
      <c r="AC555" s="143">
        <f t="shared" si="133"/>
        <v>27156.583351256973</v>
      </c>
      <c r="AD555" s="143">
        <f t="shared" si="134"/>
        <v>27156.583351256973</v>
      </c>
      <c r="AE555" s="142"/>
    </row>
    <row r="556" spans="1:31" x14ac:dyDescent="0.3">
      <c r="A556" s="147" t="s">
        <v>3120</v>
      </c>
      <c r="B556" s="147">
        <v>0.29813814854106768</v>
      </c>
      <c r="C556" s="146">
        <f t="shared" si="120"/>
        <v>5.7902068328573872E-4</v>
      </c>
      <c r="D556" s="145">
        <f t="shared" si="121"/>
        <v>579020.68328573869</v>
      </c>
      <c r="E556" s="144">
        <v>0</v>
      </c>
      <c r="F556" s="144">
        <v>0</v>
      </c>
      <c r="G556" s="144">
        <v>0</v>
      </c>
      <c r="H556" s="144">
        <v>0</v>
      </c>
      <c r="I556" s="144">
        <v>0</v>
      </c>
      <c r="J556" s="144">
        <v>0</v>
      </c>
      <c r="K556" s="144">
        <v>0</v>
      </c>
      <c r="L556" s="144">
        <v>0</v>
      </c>
      <c r="M556" s="144">
        <v>0</v>
      </c>
      <c r="N556" s="144">
        <v>0</v>
      </c>
      <c r="O556" s="144">
        <v>0</v>
      </c>
      <c r="P556" s="144">
        <v>0</v>
      </c>
      <c r="Q556" s="144">
        <v>0</v>
      </c>
      <c r="R556" s="143">
        <f t="shared" si="122"/>
        <v>0</v>
      </c>
      <c r="S556" s="143">
        <f t="shared" si="123"/>
        <v>0</v>
      </c>
      <c r="T556" s="143">
        <f t="shared" si="124"/>
        <v>0</v>
      </c>
      <c r="U556" s="143">
        <f t="shared" si="125"/>
        <v>0</v>
      </c>
      <c r="V556" s="143">
        <f t="shared" si="126"/>
        <v>0</v>
      </c>
      <c r="W556" s="143">
        <f t="shared" si="127"/>
        <v>0</v>
      </c>
      <c r="X556" s="143">
        <f t="shared" si="128"/>
        <v>0</v>
      </c>
      <c r="Y556" s="143">
        <f t="shared" si="129"/>
        <v>0</v>
      </c>
      <c r="Z556" s="143">
        <f t="shared" si="130"/>
        <v>0</v>
      </c>
      <c r="AA556" s="143">
        <f t="shared" si="131"/>
        <v>0</v>
      </c>
      <c r="AB556" s="143">
        <f t="shared" si="132"/>
        <v>0</v>
      </c>
      <c r="AC556" s="143">
        <f t="shared" si="133"/>
        <v>0</v>
      </c>
      <c r="AD556" s="143">
        <f t="shared" si="134"/>
        <v>0</v>
      </c>
      <c r="AE556" s="142"/>
    </row>
    <row r="557" spans="1:31" x14ac:dyDescent="0.3">
      <c r="A557" s="147" t="s">
        <v>3119</v>
      </c>
      <c r="B557" s="147">
        <v>0.98236638561496037</v>
      </c>
      <c r="C557" s="146">
        <f t="shared" si="120"/>
        <v>1.9078754551176259E-3</v>
      </c>
      <c r="D557" s="145">
        <f t="shared" si="121"/>
        <v>1907875.4551176259</v>
      </c>
      <c r="E557" s="144">
        <v>0</v>
      </c>
      <c r="F557" s="144">
        <v>0</v>
      </c>
      <c r="G557" s="144">
        <v>1.97</v>
      </c>
      <c r="H557" s="144">
        <v>0</v>
      </c>
      <c r="I557" s="144">
        <v>0</v>
      </c>
      <c r="J557" s="144">
        <v>0</v>
      </c>
      <c r="K557" s="144">
        <v>0</v>
      </c>
      <c r="L557" s="144">
        <v>0</v>
      </c>
      <c r="M557" s="144">
        <v>0</v>
      </c>
      <c r="N557" s="144">
        <v>0</v>
      </c>
      <c r="O557" s="144">
        <v>0</v>
      </c>
      <c r="P557" s="144">
        <v>1.97</v>
      </c>
      <c r="Q557" s="144">
        <v>1.97</v>
      </c>
      <c r="R557" s="143">
        <f t="shared" si="122"/>
        <v>0</v>
      </c>
      <c r="S557" s="143">
        <f t="shared" si="123"/>
        <v>0</v>
      </c>
      <c r="T557" s="143">
        <f t="shared" si="124"/>
        <v>37585.146465817226</v>
      </c>
      <c r="U557" s="143">
        <f t="shared" si="125"/>
        <v>0</v>
      </c>
      <c r="V557" s="143">
        <f t="shared" si="126"/>
        <v>0</v>
      </c>
      <c r="W557" s="143">
        <f t="shared" si="127"/>
        <v>0</v>
      </c>
      <c r="X557" s="143">
        <f t="shared" si="128"/>
        <v>0</v>
      </c>
      <c r="Y557" s="143">
        <f t="shared" si="129"/>
        <v>0</v>
      </c>
      <c r="Z557" s="143">
        <f t="shared" si="130"/>
        <v>0</v>
      </c>
      <c r="AA557" s="143">
        <f t="shared" si="131"/>
        <v>0</v>
      </c>
      <c r="AB557" s="143">
        <f t="shared" si="132"/>
        <v>0</v>
      </c>
      <c r="AC557" s="143">
        <f t="shared" si="133"/>
        <v>37585.146465817226</v>
      </c>
      <c r="AD557" s="143">
        <f t="shared" si="134"/>
        <v>37585.146465817226</v>
      </c>
      <c r="AE557" s="142"/>
    </row>
    <row r="558" spans="1:31" x14ac:dyDescent="0.3">
      <c r="A558" s="147" t="s">
        <v>3118</v>
      </c>
      <c r="B558" s="147">
        <v>0.23229698142225608</v>
      </c>
      <c r="C558" s="146">
        <f t="shared" si="120"/>
        <v>4.5114909838450825E-4</v>
      </c>
      <c r="D558" s="145">
        <f t="shared" si="121"/>
        <v>451149.09838450822</v>
      </c>
      <c r="E558" s="144">
        <v>0</v>
      </c>
      <c r="F558" s="144">
        <v>0</v>
      </c>
      <c r="G558" s="144">
        <v>0</v>
      </c>
      <c r="H558" s="144">
        <v>0</v>
      </c>
      <c r="I558" s="144">
        <v>0</v>
      </c>
      <c r="J558" s="144">
        <v>0</v>
      </c>
      <c r="K558" s="144">
        <v>0</v>
      </c>
      <c r="L558" s="144">
        <v>0</v>
      </c>
      <c r="M558" s="144">
        <v>0</v>
      </c>
      <c r="N558" s="144">
        <v>0</v>
      </c>
      <c r="O558" s="144">
        <v>0</v>
      </c>
      <c r="P558" s="144">
        <v>0</v>
      </c>
      <c r="Q558" s="144">
        <v>0</v>
      </c>
      <c r="R558" s="143">
        <f t="shared" si="122"/>
        <v>0</v>
      </c>
      <c r="S558" s="143">
        <f t="shared" si="123"/>
        <v>0</v>
      </c>
      <c r="T558" s="143">
        <f t="shared" si="124"/>
        <v>0</v>
      </c>
      <c r="U558" s="143">
        <f t="shared" si="125"/>
        <v>0</v>
      </c>
      <c r="V558" s="143">
        <f t="shared" si="126"/>
        <v>0</v>
      </c>
      <c r="W558" s="143">
        <f t="shared" si="127"/>
        <v>0</v>
      </c>
      <c r="X558" s="143">
        <f t="shared" si="128"/>
        <v>0</v>
      </c>
      <c r="Y558" s="143">
        <f t="shared" si="129"/>
        <v>0</v>
      </c>
      <c r="Z558" s="143">
        <f t="shared" si="130"/>
        <v>0</v>
      </c>
      <c r="AA558" s="143">
        <f t="shared" si="131"/>
        <v>0</v>
      </c>
      <c r="AB558" s="143">
        <f t="shared" si="132"/>
        <v>0</v>
      </c>
      <c r="AC558" s="143">
        <f t="shared" si="133"/>
        <v>0</v>
      </c>
      <c r="AD558" s="143">
        <f t="shared" si="134"/>
        <v>0</v>
      </c>
      <c r="AE558" s="142"/>
    </row>
    <row r="559" spans="1:31" x14ac:dyDescent="0.3">
      <c r="A559" s="147" t="s">
        <v>3117</v>
      </c>
      <c r="B559" s="147">
        <v>0.12384188727035073</v>
      </c>
      <c r="C559" s="146">
        <f t="shared" si="120"/>
        <v>2.4051606457466303E-4</v>
      </c>
      <c r="D559" s="145">
        <f t="shared" si="121"/>
        <v>240516.06457466303</v>
      </c>
      <c r="E559" s="144">
        <v>0</v>
      </c>
      <c r="F559" s="144">
        <v>0</v>
      </c>
      <c r="G559" s="144">
        <v>0</v>
      </c>
      <c r="H559" s="144">
        <v>0</v>
      </c>
      <c r="I559" s="144">
        <v>0</v>
      </c>
      <c r="J559" s="144">
        <v>0</v>
      </c>
      <c r="K559" s="144">
        <v>0</v>
      </c>
      <c r="L559" s="144">
        <v>0</v>
      </c>
      <c r="M559" s="144">
        <v>0</v>
      </c>
      <c r="N559" s="144">
        <v>0</v>
      </c>
      <c r="O559" s="144">
        <v>0</v>
      </c>
      <c r="P559" s="144">
        <v>0</v>
      </c>
      <c r="Q559" s="144">
        <v>0</v>
      </c>
      <c r="R559" s="143">
        <f t="shared" si="122"/>
        <v>0</v>
      </c>
      <c r="S559" s="143">
        <f t="shared" si="123"/>
        <v>0</v>
      </c>
      <c r="T559" s="143">
        <f t="shared" si="124"/>
        <v>0</v>
      </c>
      <c r="U559" s="143">
        <f t="shared" si="125"/>
        <v>0</v>
      </c>
      <c r="V559" s="143">
        <f t="shared" si="126"/>
        <v>0</v>
      </c>
      <c r="W559" s="143">
        <f t="shared" si="127"/>
        <v>0</v>
      </c>
      <c r="X559" s="143">
        <f t="shared" si="128"/>
        <v>0</v>
      </c>
      <c r="Y559" s="143">
        <f t="shared" si="129"/>
        <v>0</v>
      </c>
      <c r="Z559" s="143">
        <f t="shared" si="130"/>
        <v>0</v>
      </c>
      <c r="AA559" s="143">
        <f t="shared" si="131"/>
        <v>0</v>
      </c>
      <c r="AB559" s="143">
        <f t="shared" si="132"/>
        <v>0</v>
      </c>
      <c r="AC559" s="143">
        <f t="shared" si="133"/>
        <v>0</v>
      </c>
      <c r="AD559" s="143">
        <f t="shared" si="134"/>
        <v>0</v>
      </c>
      <c r="AE559" s="142"/>
    </row>
    <row r="560" spans="1:31" x14ac:dyDescent="0.3">
      <c r="A560" s="147" t="s">
        <v>3116</v>
      </c>
      <c r="B560" s="147">
        <v>0.20730595121063478</v>
      </c>
      <c r="C560" s="146">
        <f t="shared" si="120"/>
        <v>4.0261346663138405E-4</v>
      </c>
      <c r="D560" s="145">
        <f t="shared" si="121"/>
        <v>402613.46663138404</v>
      </c>
      <c r="E560" s="144">
        <v>0</v>
      </c>
      <c r="F560" s="144">
        <v>0</v>
      </c>
      <c r="G560" s="144">
        <v>0</v>
      </c>
      <c r="H560" s="144">
        <v>2.35</v>
      </c>
      <c r="I560" s="144">
        <v>0</v>
      </c>
      <c r="J560" s="144">
        <v>0</v>
      </c>
      <c r="K560" s="144">
        <v>0</v>
      </c>
      <c r="L560" s="144">
        <v>13.17</v>
      </c>
      <c r="M560" s="144">
        <v>0</v>
      </c>
      <c r="N560" s="144">
        <v>0</v>
      </c>
      <c r="O560" s="144">
        <v>0</v>
      </c>
      <c r="P560" s="144">
        <v>0</v>
      </c>
      <c r="Q560" s="144">
        <v>0</v>
      </c>
      <c r="R560" s="143">
        <f t="shared" si="122"/>
        <v>0</v>
      </c>
      <c r="S560" s="143">
        <f t="shared" si="123"/>
        <v>0</v>
      </c>
      <c r="T560" s="143">
        <f t="shared" si="124"/>
        <v>0</v>
      </c>
      <c r="U560" s="143">
        <f t="shared" si="125"/>
        <v>9461.4164658375266</v>
      </c>
      <c r="V560" s="143">
        <f t="shared" si="126"/>
        <v>0</v>
      </c>
      <c r="W560" s="143">
        <f t="shared" si="127"/>
        <v>0</v>
      </c>
      <c r="X560" s="143">
        <f t="shared" si="128"/>
        <v>0</v>
      </c>
      <c r="Y560" s="143">
        <f t="shared" si="129"/>
        <v>53024.193555353275</v>
      </c>
      <c r="Z560" s="143">
        <f t="shared" si="130"/>
        <v>0</v>
      </c>
      <c r="AA560" s="143">
        <f t="shared" si="131"/>
        <v>0</v>
      </c>
      <c r="AB560" s="143">
        <f t="shared" si="132"/>
        <v>0</v>
      </c>
      <c r="AC560" s="143">
        <f t="shared" si="133"/>
        <v>0</v>
      </c>
      <c r="AD560" s="143">
        <f t="shared" si="134"/>
        <v>0</v>
      </c>
      <c r="AE560" s="142"/>
    </row>
    <row r="561" spans="1:31" x14ac:dyDescent="0.3">
      <c r="A561" s="147" t="s">
        <v>3115</v>
      </c>
      <c r="B561" s="147">
        <v>0.81354050371369657</v>
      </c>
      <c r="C561" s="146">
        <f t="shared" si="120"/>
        <v>1.5799949810047268E-3</v>
      </c>
      <c r="D561" s="145">
        <f t="shared" si="121"/>
        <v>1579994.9810047268</v>
      </c>
      <c r="E561" s="144">
        <v>0</v>
      </c>
      <c r="F561" s="144">
        <v>0</v>
      </c>
      <c r="G561" s="144">
        <v>9.33</v>
      </c>
      <c r="H561" s="144">
        <v>0</v>
      </c>
      <c r="I561" s="144">
        <v>0</v>
      </c>
      <c r="J561" s="144">
        <v>0</v>
      </c>
      <c r="K561" s="144">
        <v>0</v>
      </c>
      <c r="L561" s="144">
        <v>0</v>
      </c>
      <c r="M561" s="144">
        <v>0</v>
      </c>
      <c r="N561" s="144">
        <v>0</v>
      </c>
      <c r="O561" s="144">
        <v>0</v>
      </c>
      <c r="P561" s="144">
        <v>0</v>
      </c>
      <c r="Q561" s="144">
        <v>9.33</v>
      </c>
      <c r="R561" s="143">
        <f t="shared" si="122"/>
        <v>0</v>
      </c>
      <c r="S561" s="143">
        <f t="shared" si="123"/>
        <v>0</v>
      </c>
      <c r="T561" s="143">
        <f t="shared" si="124"/>
        <v>147413.53172774101</v>
      </c>
      <c r="U561" s="143">
        <f t="shared" si="125"/>
        <v>0</v>
      </c>
      <c r="V561" s="143">
        <f t="shared" si="126"/>
        <v>0</v>
      </c>
      <c r="W561" s="143">
        <f t="shared" si="127"/>
        <v>0</v>
      </c>
      <c r="X561" s="143">
        <f t="shared" si="128"/>
        <v>0</v>
      </c>
      <c r="Y561" s="143">
        <f t="shared" si="129"/>
        <v>0</v>
      </c>
      <c r="Z561" s="143">
        <f t="shared" si="130"/>
        <v>0</v>
      </c>
      <c r="AA561" s="143">
        <f t="shared" si="131"/>
        <v>0</v>
      </c>
      <c r="AB561" s="143">
        <f t="shared" si="132"/>
        <v>0</v>
      </c>
      <c r="AC561" s="143">
        <f t="shared" si="133"/>
        <v>0</v>
      </c>
      <c r="AD561" s="143">
        <f t="shared" si="134"/>
        <v>147413.53172774101</v>
      </c>
      <c r="AE561" s="142"/>
    </row>
    <row r="562" spans="1:31" x14ac:dyDescent="0.3">
      <c r="A562" s="147" t="s">
        <v>3114</v>
      </c>
      <c r="B562" s="147">
        <v>0.88837942487149568</v>
      </c>
      <c r="C562" s="146">
        <f t="shared" si="120"/>
        <v>1.7253413027592786E-3</v>
      </c>
      <c r="D562" s="145">
        <f t="shared" si="121"/>
        <v>1725341.3027592786</v>
      </c>
      <c r="E562" s="144">
        <v>0</v>
      </c>
      <c r="F562" s="144">
        <v>0</v>
      </c>
      <c r="G562" s="144">
        <v>0</v>
      </c>
      <c r="H562" s="144">
        <v>0</v>
      </c>
      <c r="I562" s="144">
        <v>0</v>
      </c>
      <c r="J562" s="144">
        <v>0</v>
      </c>
      <c r="K562" s="144">
        <v>0</v>
      </c>
      <c r="L562" s="144">
        <v>0</v>
      </c>
      <c r="M562" s="144">
        <v>0</v>
      </c>
      <c r="N562" s="144">
        <v>0</v>
      </c>
      <c r="O562" s="144">
        <v>0</v>
      </c>
      <c r="P562" s="144">
        <v>0</v>
      </c>
      <c r="Q562" s="144">
        <v>0</v>
      </c>
      <c r="R562" s="143">
        <f t="shared" si="122"/>
        <v>0</v>
      </c>
      <c r="S562" s="143">
        <f t="shared" si="123"/>
        <v>0</v>
      </c>
      <c r="T562" s="143">
        <f t="shared" si="124"/>
        <v>0</v>
      </c>
      <c r="U562" s="143">
        <f t="shared" si="125"/>
        <v>0</v>
      </c>
      <c r="V562" s="143">
        <f t="shared" si="126"/>
        <v>0</v>
      </c>
      <c r="W562" s="143">
        <f t="shared" si="127"/>
        <v>0</v>
      </c>
      <c r="X562" s="143">
        <f t="shared" si="128"/>
        <v>0</v>
      </c>
      <c r="Y562" s="143">
        <f t="shared" si="129"/>
        <v>0</v>
      </c>
      <c r="Z562" s="143">
        <f t="shared" si="130"/>
        <v>0</v>
      </c>
      <c r="AA562" s="143">
        <f t="shared" si="131"/>
        <v>0</v>
      </c>
      <c r="AB562" s="143">
        <f t="shared" si="132"/>
        <v>0</v>
      </c>
      <c r="AC562" s="143">
        <f t="shared" si="133"/>
        <v>0</v>
      </c>
      <c r="AD562" s="143">
        <f t="shared" si="134"/>
        <v>0</v>
      </c>
      <c r="AE562" s="142"/>
    </row>
    <row r="563" spans="1:31" x14ac:dyDescent="0.3">
      <c r="A563" s="147" t="s">
        <v>3113</v>
      </c>
      <c r="B563" s="147">
        <v>0.9759925242516384</v>
      </c>
      <c r="C563" s="146">
        <f t="shared" si="120"/>
        <v>1.8954966381838686E-3</v>
      </c>
      <c r="D563" s="145">
        <f t="shared" si="121"/>
        <v>1895496.6381838685</v>
      </c>
      <c r="E563" s="144">
        <v>0</v>
      </c>
      <c r="F563" s="144">
        <v>0</v>
      </c>
      <c r="G563" s="144">
        <v>0</v>
      </c>
      <c r="H563" s="144">
        <v>0</v>
      </c>
      <c r="I563" s="144">
        <v>0</v>
      </c>
      <c r="J563" s="144">
        <v>0</v>
      </c>
      <c r="K563" s="144">
        <v>0</v>
      </c>
      <c r="L563" s="144">
        <v>0</v>
      </c>
      <c r="M563" s="144">
        <v>0</v>
      </c>
      <c r="N563" s="144">
        <v>0</v>
      </c>
      <c r="O563" s="144">
        <v>0</v>
      </c>
      <c r="P563" s="144">
        <v>0</v>
      </c>
      <c r="Q563" s="144">
        <v>0</v>
      </c>
      <c r="R563" s="143">
        <f t="shared" si="122"/>
        <v>0</v>
      </c>
      <c r="S563" s="143">
        <f t="shared" si="123"/>
        <v>0</v>
      </c>
      <c r="T563" s="143">
        <f t="shared" si="124"/>
        <v>0</v>
      </c>
      <c r="U563" s="143">
        <f t="shared" si="125"/>
        <v>0</v>
      </c>
      <c r="V563" s="143">
        <f t="shared" si="126"/>
        <v>0</v>
      </c>
      <c r="W563" s="143">
        <f t="shared" si="127"/>
        <v>0</v>
      </c>
      <c r="X563" s="143">
        <f t="shared" si="128"/>
        <v>0</v>
      </c>
      <c r="Y563" s="143">
        <f t="shared" si="129"/>
        <v>0</v>
      </c>
      <c r="Z563" s="143">
        <f t="shared" si="130"/>
        <v>0</v>
      </c>
      <c r="AA563" s="143">
        <f t="shared" si="131"/>
        <v>0</v>
      </c>
      <c r="AB563" s="143">
        <f t="shared" si="132"/>
        <v>0</v>
      </c>
      <c r="AC563" s="143">
        <f t="shared" si="133"/>
        <v>0</v>
      </c>
      <c r="AD563" s="143">
        <f t="shared" si="134"/>
        <v>0</v>
      </c>
      <c r="AE563" s="142"/>
    </row>
    <row r="564" spans="1:31" x14ac:dyDescent="0.3">
      <c r="A564" s="147" t="s">
        <v>3112</v>
      </c>
      <c r="B564" s="147">
        <v>0.35054204475722606</v>
      </c>
      <c r="C564" s="146">
        <f t="shared" si="120"/>
        <v>6.8079544757671407E-4</v>
      </c>
      <c r="D564" s="145">
        <f t="shared" si="121"/>
        <v>680795.4475767141</v>
      </c>
      <c r="E564" s="144">
        <v>0</v>
      </c>
      <c r="F564" s="144">
        <v>0</v>
      </c>
      <c r="G564" s="144">
        <v>0</v>
      </c>
      <c r="H564" s="144">
        <v>0</v>
      </c>
      <c r="I564" s="144">
        <v>0</v>
      </c>
      <c r="J564" s="144">
        <v>0</v>
      </c>
      <c r="K564" s="144">
        <v>0</v>
      </c>
      <c r="L564" s="144">
        <v>0</v>
      </c>
      <c r="M564" s="144">
        <v>0</v>
      </c>
      <c r="N564" s="144">
        <v>0</v>
      </c>
      <c r="O564" s="144">
        <v>0</v>
      </c>
      <c r="P564" s="144">
        <v>0</v>
      </c>
      <c r="Q564" s="144">
        <v>0</v>
      </c>
      <c r="R564" s="143">
        <f t="shared" si="122"/>
        <v>0</v>
      </c>
      <c r="S564" s="143">
        <f t="shared" si="123"/>
        <v>0</v>
      </c>
      <c r="T564" s="143">
        <f t="shared" si="124"/>
        <v>0</v>
      </c>
      <c r="U564" s="143">
        <f t="shared" si="125"/>
        <v>0</v>
      </c>
      <c r="V564" s="143">
        <f t="shared" si="126"/>
        <v>0</v>
      </c>
      <c r="W564" s="143">
        <f t="shared" si="127"/>
        <v>0</v>
      </c>
      <c r="X564" s="143">
        <f t="shared" si="128"/>
        <v>0</v>
      </c>
      <c r="Y564" s="143">
        <f t="shared" si="129"/>
        <v>0</v>
      </c>
      <c r="Z564" s="143">
        <f t="shared" si="130"/>
        <v>0</v>
      </c>
      <c r="AA564" s="143">
        <f t="shared" si="131"/>
        <v>0</v>
      </c>
      <c r="AB564" s="143">
        <f t="shared" si="132"/>
        <v>0</v>
      </c>
      <c r="AC564" s="143">
        <f t="shared" si="133"/>
        <v>0</v>
      </c>
      <c r="AD564" s="143">
        <f t="shared" si="134"/>
        <v>0</v>
      </c>
      <c r="AE564" s="142"/>
    </row>
    <row r="565" spans="1:31" x14ac:dyDescent="0.3">
      <c r="A565" s="147" t="s">
        <v>3111</v>
      </c>
      <c r="B565" s="147">
        <v>0.89272109635099173</v>
      </c>
      <c r="C565" s="146">
        <f t="shared" si="120"/>
        <v>1.7337733588344969E-3</v>
      </c>
      <c r="D565" s="145">
        <f t="shared" si="121"/>
        <v>1733773.3588344969</v>
      </c>
      <c r="E565" s="144">
        <v>1.5</v>
      </c>
      <c r="F565" s="144">
        <v>1.5</v>
      </c>
      <c r="G565" s="144">
        <v>0</v>
      </c>
      <c r="H565" s="144">
        <v>0</v>
      </c>
      <c r="I565" s="144">
        <v>0</v>
      </c>
      <c r="J565" s="144">
        <v>0</v>
      </c>
      <c r="K565" s="144">
        <v>0</v>
      </c>
      <c r="L565" s="144">
        <v>0</v>
      </c>
      <c r="M565" s="144">
        <v>0</v>
      </c>
      <c r="N565" s="144">
        <v>0</v>
      </c>
      <c r="O565" s="144">
        <v>0</v>
      </c>
      <c r="P565" s="144">
        <v>0</v>
      </c>
      <c r="Q565" s="144">
        <v>1.5</v>
      </c>
      <c r="R565" s="143">
        <f t="shared" si="122"/>
        <v>26006.600382517456</v>
      </c>
      <c r="S565" s="143">
        <f t="shared" si="123"/>
        <v>26006.600382517456</v>
      </c>
      <c r="T565" s="143">
        <f t="shared" si="124"/>
        <v>0</v>
      </c>
      <c r="U565" s="143">
        <f t="shared" si="125"/>
        <v>0</v>
      </c>
      <c r="V565" s="143">
        <f t="shared" si="126"/>
        <v>0</v>
      </c>
      <c r="W565" s="143">
        <f t="shared" si="127"/>
        <v>0</v>
      </c>
      <c r="X565" s="143">
        <f t="shared" si="128"/>
        <v>0</v>
      </c>
      <c r="Y565" s="143">
        <f t="shared" si="129"/>
        <v>0</v>
      </c>
      <c r="Z565" s="143">
        <f t="shared" si="130"/>
        <v>0</v>
      </c>
      <c r="AA565" s="143">
        <f t="shared" si="131"/>
        <v>0</v>
      </c>
      <c r="AB565" s="143">
        <f t="shared" si="132"/>
        <v>0</v>
      </c>
      <c r="AC565" s="143">
        <f t="shared" si="133"/>
        <v>0</v>
      </c>
      <c r="AD565" s="143">
        <f t="shared" si="134"/>
        <v>26006.600382517456</v>
      </c>
      <c r="AE565" s="142"/>
    </row>
    <row r="566" spans="1:31" x14ac:dyDescent="0.3">
      <c r="A566" s="147" t="s">
        <v>3110</v>
      </c>
      <c r="B566" s="147">
        <v>2.3613364666802528E-2</v>
      </c>
      <c r="C566" s="146">
        <f t="shared" si="120"/>
        <v>4.5860037069908732E-5</v>
      </c>
      <c r="D566" s="145">
        <f t="shared" si="121"/>
        <v>45860.037069908729</v>
      </c>
      <c r="E566" s="144">
        <v>0</v>
      </c>
      <c r="F566" s="144">
        <v>0</v>
      </c>
      <c r="G566" s="144">
        <v>0.78</v>
      </c>
      <c r="H566" s="144">
        <v>0</v>
      </c>
      <c r="I566" s="144">
        <v>0</v>
      </c>
      <c r="J566" s="144">
        <v>0</v>
      </c>
      <c r="K566" s="144">
        <v>0</v>
      </c>
      <c r="L566" s="144">
        <v>0</v>
      </c>
      <c r="M566" s="144">
        <v>0</v>
      </c>
      <c r="N566" s="144">
        <v>0.12</v>
      </c>
      <c r="O566" s="144">
        <v>0</v>
      </c>
      <c r="P566" s="144">
        <v>0</v>
      </c>
      <c r="Q566" s="144">
        <v>0.78</v>
      </c>
      <c r="R566" s="143">
        <f t="shared" si="122"/>
        <v>0</v>
      </c>
      <c r="S566" s="143">
        <f t="shared" si="123"/>
        <v>0</v>
      </c>
      <c r="T566" s="143">
        <f t="shared" si="124"/>
        <v>357.70828914528806</v>
      </c>
      <c r="U566" s="143">
        <f t="shared" si="125"/>
        <v>0</v>
      </c>
      <c r="V566" s="143">
        <f t="shared" si="126"/>
        <v>0</v>
      </c>
      <c r="W566" s="143">
        <f t="shared" si="127"/>
        <v>0</v>
      </c>
      <c r="X566" s="143">
        <f t="shared" si="128"/>
        <v>0</v>
      </c>
      <c r="Y566" s="143">
        <f t="shared" si="129"/>
        <v>0</v>
      </c>
      <c r="Z566" s="143">
        <f t="shared" si="130"/>
        <v>0</v>
      </c>
      <c r="AA566" s="143">
        <f t="shared" si="131"/>
        <v>55.032044483890473</v>
      </c>
      <c r="AB566" s="143">
        <f t="shared" si="132"/>
        <v>0</v>
      </c>
      <c r="AC566" s="143">
        <f t="shared" si="133"/>
        <v>0</v>
      </c>
      <c r="AD566" s="143">
        <f t="shared" si="134"/>
        <v>357.70828914528806</v>
      </c>
      <c r="AE566" s="142"/>
    </row>
    <row r="567" spans="1:31" x14ac:dyDescent="0.3">
      <c r="A567" s="147" t="s">
        <v>3109</v>
      </c>
      <c r="B567" s="147">
        <v>0.19939792795195066</v>
      </c>
      <c r="C567" s="146">
        <f t="shared" si="120"/>
        <v>3.8725511999547187E-4</v>
      </c>
      <c r="D567" s="145">
        <f t="shared" si="121"/>
        <v>387255.11999547185</v>
      </c>
      <c r="E567" s="144">
        <v>0</v>
      </c>
      <c r="F567" s="144">
        <v>0</v>
      </c>
      <c r="G567" s="144">
        <v>0</v>
      </c>
      <c r="H567" s="144">
        <v>0</v>
      </c>
      <c r="I567" s="144">
        <v>0</v>
      </c>
      <c r="J567" s="144">
        <v>0</v>
      </c>
      <c r="K567" s="144">
        <v>0</v>
      </c>
      <c r="L567" s="144">
        <v>0</v>
      </c>
      <c r="M567" s="144">
        <v>0</v>
      </c>
      <c r="N567" s="144">
        <v>0</v>
      </c>
      <c r="O567" s="144">
        <v>0</v>
      </c>
      <c r="P567" s="144">
        <v>0</v>
      </c>
      <c r="Q567" s="144">
        <v>0</v>
      </c>
      <c r="R567" s="143">
        <f t="shared" si="122"/>
        <v>0</v>
      </c>
      <c r="S567" s="143">
        <f t="shared" si="123"/>
        <v>0</v>
      </c>
      <c r="T567" s="143">
        <f t="shared" si="124"/>
        <v>0</v>
      </c>
      <c r="U567" s="143">
        <f t="shared" si="125"/>
        <v>0</v>
      </c>
      <c r="V567" s="143">
        <f t="shared" si="126"/>
        <v>0</v>
      </c>
      <c r="W567" s="143">
        <f t="shared" si="127"/>
        <v>0</v>
      </c>
      <c r="X567" s="143">
        <f t="shared" si="128"/>
        <v>0</v>
      </c>
      <c r="Y567" s="143">
        <f t="shared" si="129"/>
        <v>0</v>
      </c>
      <c r="Z567" s="143">
        <f t="shared" si="130"/>
        <v>0</v>
      </c>
      <c r="AA567" s="143">
        <f t="shared" si="131"/>
        <v>0</v>
      </c>
      <c r="AB567" s="143">
        <f t="shared" si="132"/>
        <v>0</v>
      </c>
      <c r="AC567" s="143">
        <f t="shared" si="133"/>
        <v>0</v>
      </c>
      <c r="AD567" s="143">
        <f t="shared" si="134"/>
        <v>0</v>
      </c>
      <c r="AE567" s="142"/>
    </row>
    <row r="568" spans="1:31" x14ac:dyDescent="0.3">
      <c r="A568" s="147" t="s">
        <v>3108</v>
      </c>
      <c r="B568" s="147">
        <v>0.2581775768157959</v>
      </c>
      <c r="C568" s="146">
        <f t="shared" si="120"/>
        <v>5.0141237432534266E-4</v>
      </c>
      <c r="D568" s="145">
        <f t="shared" si="121"/>
        <v>501412.37432534265</v>
      </c>
      <c r="E568" s="144">
        <v>4.3499999999999996</v>
      </c>
      <c r="F568" s="144">
        <v>0</v>
      </c>
      <c r="G568" s="144">
        <v>1.1000000000000001</v>
      </c>
      <c r="H568" s="144">
        <v>0</v>
      </c>
      <c r="I568" s="144">
        <v>1.45</v>
      </c>
      <c r="J568" s="144">
        <v>0</v>
      </c>
      <c r="K568" s="144">
        <v>0</v>
      </c>
      <c r="L568" s="144">
        <v>1.45</v>
      </c>
      <c r="M568" s="144">
        <v>0</v>
      </c>
      <c r="N568" s="144">
        <v>0.38</v>
      </c>
      <c r="O568" s="144">
        <v>0</v>
      </c>
      <c r="P568" s="144">
        <v>0</v>
      </c>
      <c r="Q568" s="144">
        <v>5.45</v>
      </c>
      <c r="R568" s="143">
        <f t="shared" si="122"/>
        <v>21811.438283152402</v>
      </c>
      <c r="S568" s="143">
        <f t="shared" si="123"/>
        <v>0</v>
      </c>
      <c r="T568" s="143">
        <f t="shared" si="124"/>
        <v>5515.5361175787693</v>
      </c>
      <c r="U568" s="143">
        <f t="shared" si="125"/>
        <v>0</v>
      </c>
      <c r="V568" s="143">
        <f t="shared" si="126"/>
        <v>7270.4794277174678</v>
      </c>
      <c r="W568" s="143">
        <f t="shared" si="127"/>
        <v>0</v>
      </c>
      <c r="X568" s="143">
        <f t="shared" si="128"/>
        <v>0</v>
      </c>
      <c r="Y568" s="143">
        <f t="shared" si="129"/>
        <v>7270.4794277174678</v>
      </c>
      <c r="Z568" s="143">
        <f t="shared" si="130"/>
        <v>0</v>
      </c>
      <c r="AA568" s="143">
        <f t="shared" si="131"/>
        <v>1905.3670224363022</v>
      </c>
      <c r="AB568" s="143">
        <f t="shared" si="132"/>
        <v>0</v>
      </c>
      <c r="AC568" s="143">
        <f t="shared" si="133"/>
        <v>0</v>
      </c>
      <c r="AD568" s="143">
        <f t="shared" si="134"/>
        <v>27326.974400731175</v>
      </c>
      <c r="AE568" s="142"/>
    </row>
    <row r="569" spans="1:31" x14ac:dyDescent="0.3">
      <c r="A569" s="147" t="s">
        <v>3107</v>
      </c>
      <c r="B569" s="147">
        <v>0.84668904366319397</v>
      </c>
      <c r="C569" s="146">
        <f t="shared" si="120"/>
        <v>1.6443734925954323E-3</v>
      </c>
      <c r="D569" s="145">
        <f t="shared" si="121"/>
        <v>1644373.4925954323</v>
      </c>
      <c r="E569" s="144">
        <v>3.12</v>
      </c>
      <c r="F569" s="144">
        <v>0</v>
      </c>
      <c r="G569" s="144">
        <v>4.7300000000000004</v>
      </c>
      <c r="H569" s="144">
        <v>0</v>
      </c>
      <c r="I569" s="144">
        <v>0</v>
      </c>
      <c r="J569" s="144">
        <v>0</v>
      </c>
      <c r="K569" s="144">
        <v>0</v>
      </c>
      <c r="L569" s="144">
        <v>0</v>
      </c>
      <c r="M569" s="144">
        <v>0</v>
      </c>
      <c r="N569" s="144">
        <v>0</v>
      </c>
      <c r="O569" s="144">
        <v>0</v>
      </c>
      <c r="P569" s="144">
        <v>0</v>
      </c>
      <c r="Q569" s="144">
        <v>7.85</v>
      </c>
      <c r="R569" s="143">
        <f t="shared" si="122"/>
        <v>51304.452968977494</v>
      </c>
      <c r="S569" s="143">
        <f t="shared" si="123"/>
        <v>0</v>
      </c>
      <c r="T569" s="143">
        <f t="shared" si="124"/>
        <v>77778.866199763957</v>
      </c>
      <c r="U569" s="143">
        <f t="shared" si="125"/>
        <v>0</v>
      </c>
      <c r="V569" s="143">
        <f t="shared" si="126"/>
        <v>0</v>
      </c>
      <c r="W569" s="143">
        <f t="shared" si="127"/>
        <v>0</v>
      </c>
      <c r="X569" s="143">
        <f t="shared" si="128"/>
        <v>0</v>
      </c>
      <c r="Y569" s="143">
        <f t="shared" si="129"/>
        <v>0</v>
      </c>
      <c r="Z569" s="143">
        <f t="shared" si="130"/>
        <v>0</v>
      </c>
      <c r="AA569" s="143">
        <f t="shared" si="131"/>
        <v>0</v>
      </c>
      <c r="AB569" s="143">
        <f t="shared" si="132"/>
        <v>0</v>
      </c>
      <c r="AC569" s="143">
        <f t="shared" si="133"/>
        <v>0</v>
      </c>
      <c r="AD569" s="143">
        <f t="shared" si="134"/>
        <v>129083.31916874142</v>
      </c>
      <c r="AE569" s="142"/>
    </row>
    <row r="570" spans="1:31" x14ac:dyDescent="0.3">
      <c r="A570" s="147" t="s">
        <v>3106</v>
      </c>
      <c r="B570" s="147">
        <v>0.30268737968729209</v>
      </c>
      <c r="C570" s="146">
        <f t="shared" si="120"/>
        <v>5.878558455740991E-4</v>
      </c>
      <c r="D570" s="145">
        <f t="shared" si="121"/>
        <v>587855.8455740991</v>
      </c>
      <c r="E570" s="144">
        <v>0</v>
      </c>
      <c r="F570" s="144">
        <v>0</v>
      </c>
      <c r="G570" s="144">
        <v>40.409999999999997</v>
      </c>
      <c r="H570" s="144">
        <v>0</v>
      </c>
      <c r="I570" s="144">
        <v>0</v>
      </c>
      <c r="J570" s="144">
        <v>0</v>
      </c>
      <c r="K570" s="144">
        <v>0</v>
      </c>
      <c r="L570" s="144">
        <v>0</v>
      </c>
      <c r="M570" s="144">
        <v>0</v>
      </c>
      <c r="N570" s="144">
        <v>11.84</v>
      </c>
      <c r="O570" s="144">
        <v>0</v>
      </c>
      <c r="P570" s="144">
        <v>0</v>
      </c>
      <c r="Q570" s="144">
        <v>40.409999999999997</v>
      </c>
      <c r="R570" s="143">
        <f t="shared" si="122"/>
        <v>0</v>
      </c>
      <c r="S570" s="143">
        <f t="shared" si="123"/>
        <v>0</v>
      </c>
      <c r="T570" s="143">
        <f t="shared" si="124"/>
        <v>237552.54719649345</v>
      </c>
      <c r="U570" s="143">
        <f t="shared" si="125"/>
        <v>0</v>
      </c>
      <c r="V570" s="143">
        <f t="shared" si="126"/>
        <v>0</v>
      </c>
      <c r="W570" s="143">
        <f t="shared" si="127"/>
        <v>0</v>
      </c>
      <c r="X570" s="143">
        <f t="shared" si="128"/>
        <v>0</v>
      </c>
      <c r="Y570" s="143">
        <f t="shared" si="129"/>
        <v>0</v>
      </c>
      <c r="Z570" s="143">
        <f t="shared" si="130"/>
        <v>0</v>
      </c>
      <c r="AA570" s="143">
        <f t="shared" si="131"/>
        <v>69602.132115973334</v>
      </c>
      <c r="AB570" s="143">
        <f t="shared" si="132"/>
        <v>0</v>
      </c>
      <c r="AC570" s="143">
        <f t="shared" si="133"/>
        <v>0</v>
      </c>
      <c r="AD570" s="143">
        <f t="shared" si="134"/>
        <v>237552.54719649345</v>
      </c>
      <c r="AE570" s="142"/>
    </row>
    <row r="571" spans="1:31" x14ac:dyDescent="0.3">
      <c r="A571" s="147" t="s">
        <v>3105</v>
      </c>
      <c r="B571" s="147">
        <v>0.44359373553890391</v>
      </c>
      <c r="C571" s="146">
        <f t="shared" si="120"/>
        <v>8.6151319148488335E-4</v>
      </c>
      <c r="D571" s="145">
        <f t="shared" si="121"/>
        <v>861513.19148488331</v>
      </c>
      <c r="E571" s="144">
        <v>0</v>
      </c>
      <c r="F571" s="144">
        <v>0</v>
      </c>
      <c r="G571" s="144">
        <v>2.19</v>
      </c>
      <c r="H571" s="144">
        <v>0</v>
      </c>
      <c r="I571" s="144">
        <v>0</v>
      </c>
      <c r="J571" s="144">
        <v>0</v>
      </c>
      <c r="K571" s="144">
        <v>0</v>
      </c>
      <c r="L571" s="144">
        <v>0</v>
      </c>
      <c r="M571" s="144">
        <v>0</v>
      </c>
      <c r="N571" s="144">
        <v>2.19</v>
      </c>
      <c r="O571" s="144">
        <v>0</v>
      </c>
      <c r="P571" s="144">
        <v>0</v>
      </c>
      <c r="Q571" s="144">
        <v>2.19</v>
      </c>
      <c r="R571" s="143">
        <f t="shared" si="122"/>
        <v>0</v>
      </c>
      <c r="S571" s="143">
        <f t="shared" si="123"/>
        <v>0</v>
      </c>
      <c r="T571" s="143">
        <f t="shared" si="124"/>
        <v>18867.138893518942</v>
      </c>
      <c r="U571" s="143">
        <f t="shared" si="125"/>
        <v>0</v>
      </c>
      <c r="V571" s="143">
        <f t="shared" si="126"/>
        <v>0</v>
      </c>
      <c r="W571" s="143">
        <f t="shared" si="127"/>
        <v>0</v>
      </c>
      <c r="X571" s="143">
        <f t="shared" si="128"/>
        <v>0</v>
      </c>
      <c r="Y571" s="143">
        <f t="shared" si="129"/>
        <v>0</v>
      </c>
      <c r="Z571" s="143">
        <f t="shared" si="130"/>
        <v>0</v>
      </c>
      <c r="AA571" s="143">
        <f t="shared" si="131"/>
        <v>18867.138893518942</v>
      </c>
      <c r="AB571" s="143">
        <f t="shared" si="132"/>
        <v>0</v>
      </c>
      <c r="AC571" s="143">
        <f t="shared" si="133"/>
        <v>0</v>
      </c>
      <c r="AD571" s="143">
        <f t="shared" si="134"/>
        <v>18867.138893518942</v>
      </c>
      <c r="AE571" s="142"/>
    </row>
    <row r="572" spans="1:31" x14ac:dyDescent="0.3">
      <c r="A572" s="147" t="s">
        <v>3104</v>
      </c>
      <c r="B572" s="147">
        <v>0.83453021440759734</v>
      </c>
      <c r="C572" s="146">
        <f t="shared" si="120"/>
        <v>1.6207595617449815E-3</v>
      </c>
      <c r="D572" s="145">
        <f t="shared" si="121"/>
        <v>1620759.5617449814</v>
      </c>
      <c r="E572" s="144">
        <v>0</v>
      </c>
      <c r="F572" s="144">
        <v>0</v>
      </c>
      <c r="G572" s="144">
        <v>0</v>
      </c>
      <c r="H572" s="144">
        <v>0</v>
      </c>
      <c r="I572" s="144">
        <v>0</v>
      </c>
      <c r="J572" s="144">
        <v>0</v>
      </c>
      <c r="K572" s="144">
        <v>0</v>
      </c>
      <c r="L572" s="144">
        <v>0</v>
      </c>
      <c r="M572" s="144">
        <v>0</v>
      </c>
      <c r="N572" s="144">
        <v>0</v>
      </c>
      <c r="O572" s="144">
        <v>0</v>
      </c>
      <c r="P572" s="144">
        <v>0</v>
      </c>
      <c r="Q572" s="144">
        <v>0</v>
      </c>
      <c r="R572" s="143">
        <f t="shared" si="122"/>
        <v>0</v>
      </c>
      <c r="S572" s="143">
        <f t="shared" si="123"/>
        <v>0</v>
      </c>
      <c r="T572" s="143">
        <f t="shared" si="124"/>
        <v>0</v>
      </c>
      <c r="U572" s="143">
        <f t="shared" si="125"/>
        <v>0</v>
      </c>
      <c r="V572" s="143">
        <f t="shared" si="126"/>
        <v>0</v>
      </c>
      <c r="W572" s="143">
        <f t="shared" si="127"/>
        <v>0</v>
      </c>
      <c r="X572" s="143">
        <f t="shared" si="128"/>
        <v>0</v>
      </c>
      <c r="Y572" s="143">
        <f t="shared" si="129"/>
        <v>0</v>
      </c>
      <c r="Z572" s="143">
        <f t="shared" si="130"/>
        <v>0</v>
      </c>
      <c r="AA572" s="143">
        <f t="shared" si="131"/>
        <v>0</v>
      </c>
      <c r="AB572" s="143">
        <f t="shared" si="132"/>
        <v>0</v>
      </c>
      <c r="AC572" s="143">
        <f t="shared" si="133"/>
        <v>0</v>
      </c>
      <c r="AD572" s="143">
        <f t="shared" si="134"/>
        <v>0</v>
      </c>
      <c r="AE572" s="142"/>
    </row>
    <row r="573" spans="1:31" x14ac:dyDescent="0.3">
      <c r="A573" s="147" t="s">
        <v>3103</v>
      </c>
      <c r="B573" s="147">
        <v>0.97305780798435781</v>
      </c>
      <c r="C573" s="146">
        <f t="shared" si="120"/>
        <v>1.8897970609018406E-3</v>
      </c>
      <c r="D573" s="145">
        <f t="shared" si="121"/>
        <v>1889797.0609018405</v>
      </c>
      <c r="E573" s="144">
        <v>1.92</v>
      </c>
      <c r="F573" s="144">
        <v>0</v>
      </c>
      <c r="G573" s="144">
        <v>13.13</v>
      </c>
      <c r="H573" s="144">
        <v>0</v>
      </c>
      <c r="I573" s="144">
        <v>0</v>
      </c>
      <c r="J573" s="144">
        <v>0</v>
      </c>
      <c r="K573" s="144">
        <v>0</v>
      </c>
      <c r="L573" s="144">
        <v>0</v>
      </c>
      <c r="M573" s="144">
        <v>0</v>
      </c>
      <c r="N573" s="144">
        <v>0</v>
      </c>
      <c r="O573" s="144">
        <v>0</v>
      </c>
      <c r="P573" s="144">
        <v>0</v>
      </c>
      <c r="Q573" s="144">
        <v>15.05</v>
      </c>
      <c r="R573" s="143">
        <f t="shared" si="122"/>
        <v>36284.103569315339</v>
      </c>
      <c r="S573" s="143">
        <f t="shared" si="123"/>
        <v>0</v>
      </c>
      <c r="T573" s="143">
        <f t="shared" si="124"/>
        <v>248130.35409641164</v>
      </c>
      <c r="U573" s="143">
        <f t="shared" si="125"/>
        <v>0</v>
      </c>
      <c r="V573" s="143">
        <f t="shared" si="126"/>
        <v>0</v>
      </c>
      <c r="W573" s="143">
        <f t="shared" si="127"/>
        <v>0</v>
      </c>
      <c r="X573" s="143">
        <f t="shared" si="128"/>
        <v>0</v>
      </c>
      <c r="Y573" s="143">
        <f t="shared" si="129"/>
        <v>0</v>
      </c>
      <c r="Z573" s="143">
        <f t="shared" si="130"/>
        <v>0</v>
      </c>
      <c r="AA573" s="143">
        <f t="shared" si="131"/>
        <v>0</v>
      </c>
      <c r="AB573" s="143">
        <f t="shared" si="132"/>
        <v>0</v>
      </c>
      <c r="AC573" s="143">
        <f t="shared" si="133"/>
        <v>0</v>
      </c>
      <c r="AD573" s="143">
        <f t="shared" si="134"/>
        <v>284414.45766572701</v>
      </c>
      <c r="AE573" s="142"/>
    </row>
    <row r="574" spans="1:31" x14ac:dyDescent="0.3">
      <c r="A574" s="147" t="s">
        <v>3102</v>
      </c>
      <c r="B574" s="147">
        <v>0.78627637629518343</v>
      </c>
      <c r="C574" s="146">
        <f t="shared" si="120"/>
        <v>1.5270447169599955E-3</v>
      </c>
      <c r="D574" s="145">
        <f t="shared" si="121"/>
        <v>1527044.7169599955</v>
      </c>
      <c r="E574" s="144">
        <v>0</v>
      </c>
      <c r="F574" s="144">
        <v>0</v>
      </c>
      <c r="G574" s="144">
        <v>0</v>
      </c>
      <c r="H574" s="144">
        <v>0</v>
      </c>
      <c r="I574" s="144">
        <v>0</v>
      </c>
      <c r="J574" s="144">
        <v>0</v>
      </c>
      <c r="K574" s="144">
        <v>0</v>
      </c>
      <c r="L574" s="144">
        <v>0</v>
      </c>
      <c r="M574" s="144">
        <v>0</v>
      </c>
      <c r="N574" s="144">
        <v>0</v>
      </c>
      <c r="O574" s="144">
        <v>0</v>
      </c>
      <c r="P574" s="144">
        <v>0</v>
      </c>
      <c r="Q574" s="144">
        <v>0</v>
      </c>
      <c r="R574" s="143">
        <f t="shared" si="122"/>
        <v>0</v>
      </c>
      <c r="S574" s="143">
        <f t="shared" si="123"/>
        <v>0</v>
      </c>
      <c r="T574" s="143">
        <f t="shared" si="124"/>
        <v>0</v>
      </c>
      <c r="U574" s="143">
        <f t="shared" si="125"/>
        <v>0</v>
      </c>
      <c r="V574" s="143">
        <f t="shared" si="126"/>
        <v>0</v>
      </c>
      <c r="W574" s="143">
        <f t="shared" si="127"/>
        <v>0</v>
      </c>
      <c r="X574" s="143">
        <f t="shared" si="128"/>
        <v>0</v>
      </c>
      <c r="Y574" s="143">
        <f t="shared" si="129"/>
        <v>0</v>
      </c>
      <c r="Z574" s="143">
        <f t="shared" si="130"/>
        <v>0</v>
      </c>
      <c r="AA574" s="143">
        <f t="shared" si="131"/>
        <v>0</v>
      </c>
      <c r="AB574" s="143">
        <f t="shared" si="132"/>
        <v>0</v>
      </c>
      <c r="AC574" s="143">
        <f t="shared" si="133"/>
        <v>0</v>
      </c>
      <c r="AD574" s="143">
        <f t="shared" si="134"/>
        <v>0</v>
      </c>
      <c r="AE574" s="142"/>
    </row>
    <row r="575" spans="1:31" x14ac:dyDescent="0.3">
      <c r="A575" s="147" t="s">
        <v>3101</v>
      </c>
      <c r="B575" s="147">
        <v>0.86957534472481068</v>
      </c>
      <c r="C575" s="146">
        <f t="shared" si="120"/>
        <v>1.6888214833789903E-3</v>
      </c>
      <c r="D575" s="145">
        <f t="shared" si="121"/>
        <v>1688821.4833789903</v>
      </c>
      <c r="E575" s="144">
        <v>0</v>
      </c>
      <c r="F575" s="144">
        <v>0</v>
      </c>
      <c r="G575" s="144">
        <v>0</v>
      </c>
      <c r="H575" s="144">
        <v>0</v>
      </c>
      <c r="I575" s="144">
        <v>0</v>
      </c>
      <c r="J575" s="144">
        <v>0</v>
      </c>
      <c r="K575" s="144">
        <v>0</v>
      </c>
      <c r="L575" s="144">
        <v>0</v>
      </c>
      <c r="M575" s="144">
        <v>0</v>
      </c>
      <c r="N575" s="144">
        <v>0</v>
      </c>
      <c r="O575" s="144">
        <v>0</v>
      </c>
      <c r="P575" s="144">
        <v>0</v>
      </c>
      <c r="Q575" s="144">
        <v>0</v>
      </c>
      <c r="R575" s="143">
        <f t="shared" si="122"/>
        <v>0</v>
      </c>
      <c r="S575" s="143">
        <f t="shared" si="123"/>
        <v>0</v>
      </c>
      <c r="T575" s="143">
        <f t="shared" si="124"/>
        <v>0</v>
      </c>
      <c r="U575" s="143">
        <f t="shared" si="125"/>
        <v>0</v>
      </c>
      <c r="V575" s="143">
        <f t="shared" si="126"/>
        <v>0</v>
      </c>
      <c r="W575" s="143">
        <f t="shared" si="127"/>
        <v>0</v>
      </c>
      <c r="X575" s="143">
        <f t="shared" si="128"/>
        <v>0</v>
      </c>
      <c r="Y575" s="143">
        <f t="shared" si="129"/>
        <v>0</v>
      </c>
      <c r="Z575" s="143">
        <f t="shared" si="130"/>
        <v>0</v>
      </c>
      <c r="AA575" s="143">
        <f t="shared" si="131"/>
        <v>0</v>
      </c>
      <c r="AB575" s="143">
        <f t="shared" si="132"/>
        <v>0</v>
      </c>
      <c r="AC575" s="143">
        <f t="shared" si="133"/>
        <v>0</v>
      </c>
      <c r="AD575" s="143">
        <f t="shared" si="134"/>
        <v>0</v>
      </c>
      <c r="AE575" s="142"/>
    </row>
    <row r="576" spans="1:31" x14ac:dyDescent="0.3">
      <c r="A576" s="147" t="s">
        <v>3100</v>
      </c>
      <c r="B576" s="147">
        <v>0.62799339566147139</v>
      </c>
      <c r="C576" s="146">
        <f t="shared" si="120"/>
        <v>1.2196398442608182E-3</v>
      </c>
      <c r="D576" s="145">
        <f t="shared" si="121"/>
        <v>1219639.8442608181</v>
      </c>
      <c r="E576" s="144">
        <v>0</v>
      </c>
      <c r="F576" s="144">
        <v>0</v>
      </c>
      <c r="G576" s="144">
        <v>0</v>
      </c>
      <c r="H576" s="144">
        <v>0</v>
      </c>
      <c r="I576" s="144">
        <v>0</v>
      </c>
      <c r="J576" s="144">
        <v>0</v>
      </c>
      <c r="K576" s="144">
        <v>0</v>
      </c>
      <c r="L576" s="144">
        <v>0</v>
      </c>
      <c r="M576" s="144">
        <v>0</v>
      </c>
      <c r="N576" s="144">
        <v>0</v>
      </c>
      <c r="O576" s="144">
        <v>0</v>
      </c>
      <c r="P576" s="144">
        <v>0</v>
      </c>
      <c r="Q576" s="144">
        <v>0</v>
      </c>
      <c r="R576" s="143">
        <f t="shared" si="122"/>
        <v>0</v>
      </c>
      <c r="S576" s="143">
        <f t="shared" si="123"/>
        <v>0</v>
      </c>
      <c r="T576" s="143">
        <f t="shared" si="124"/>
        <v>0</v>
      </c>
      <c r="U576" s="143">
        <f t="shared" si="125"/>
        <v>0</v>
      </c>
      <c r="V576" s="143">
        <f t="shared" si="126"/>
        <v>0</v>
      </c>
      <c r="W576" s="143">
        <f t="shared" si="127"/>
        <v>0</v>
      </c>
      <c r="X576" s="143">
        <f t="shared" si="128"/>
        <v>0</v>
      </c>
      <c r="Y576" s="143">
        <f t="shared" si="129"/>
        <v>0</v>
      </c>
      <c r="Z576" s="143">
        <f t="shared" si="130"/>
        <v>0</v>
      </c>
      <c r="AA576" s="143">
        <f t="shared" si="131"/>
        <v>0</v>
      </c>
      <c r="AB576" s="143">
        <f t="shared" si="132"/>
        <v>0</v>
      </c>
      <c r="AC576" s="143">
        <f t="shared" si="133"/>
        <v>0</v>
      </c>
      <c r="AD576" s="143">
        <f t="shared" si="134"/>
        <v>0</v>
      </c>
      <c r="AE576" s="142"/>
    </row>
    <row r="577" spans="1:31" x14ac:dyDescent="0.3">
      <c r="A577" s="147" t="s">
        <v>3099</v>
      </c>
      <c r="B577" s="147">
        <v>0.62446534422718103</v>
      </c>
      <c r="C577" s="146">
        <f t="shared" si="120"/>
        <v>1.2127879376458931E-3</v>
      </c>
      <c r="D577" s="145">
        <f t="shared" si="121"/>
        <v>1212787.9376458931</v>
      </c>
      <c r="E577" s="144">
        <v>0</v>
      </c>
      <c r="F577" s="144">
        <v>0</v>
      </c>
      <c r="G577" s="144">
        <v>0</v>
      </c>
      <c r="H577" s="144">
        <v>0</v>
      </c>
      <c r="I577" s="144">
        <v>0</v>
      </c>
      <c r="J577" s="144">
        <v>0</v>
      </c>
      <c r="K577" s="144">
        <v>0</v>
      </c>
      <c r="L577" s="144">
        <v>0</v>
      </c>
      <c r="M577" s="144">
        <v>0</v>
      </c>
      <c r="N577" s="144">
        <v>0</v>
      </c>
      <c r="O577" s="144">
        <v>0</v>
      </c>
      <c r="P577" s="144">
        <v>0</v>
      </c>
      <c r="Q577" s="144">
        <v>0</v>
      </c>
      <c r="R577" s="143">
        <f t="shared" si="122"/>
        <v>0</v>
      </c>
      <c r="S577" s="143">
        <f t="shared" si="123"/>
        <v>0</v>
      </c>
      <c r="T577" s="143">
        <f t="shared" si="124"/>
        <v>0</v>
      </c>
      <c r="U577" s="143">
        <f t="shared" si="125"/>
        <v>0</v>
      </c>
      <c r="V577" s="143">
        <f t="shared" si="126"/>
        <v>0</v>
      </c>
      <c r="W577" s="143">
        <f t="shared" si="127"/>
        <v>0</v>
      </c>
      <c r="X577" s="143">
        <f t="shared" si="128"/>
        <v>0</v>
      </c>
      <c r="Y577" s="143">
        <f t="shared" si="129"/>
        <v>0</v>
      </c>
      <c r="Z577" s="143">
        <f t="shared" si="130"/>
        <v>0</v>
      </c>
      <c r="AA577" s="143">
        <f t="shared" si="131"/>
        <v>0</v>
      </c>
      <c r="AB577" s="143">
        <f t="shared" si="132"/>
        <v>0</v>
      </c>
      <c r="AC577" s="143">
        <f t="shared" si="133"/>
        <v>0</v>
      </c>
      <c r="AD577" s="143">
        <f t="shared" si="134"/>
        <v>0</v>
      </c>
      <c r="AE577" s="142"/>
    </row>
    <row r="578" spans="1:31" x14ac:dyDescent="0.3">
      <c r="A578" s="147" t="s">
        <v>3098</v>
      </c>
      <c r="B578" s="147">
        <v>0.6810595084519272</v>
      </c>
      <c r="C578" s="146">
        <f t="shared" si="120"/>
        <v>1.3227007139871736E-3</v>
      </c>
      <c r="D578" s="145">
        <f t="shared" si="121"/>
        <v>1322700.7139871737</v>
      </c>
      <c r="E578" s="144">
        <v>0</v>
      </c>
      <c r="F578" s="144">
        <v>0</v>
      </c>
      <c r="G578" s="144">
        <v>0</v>
      </c>
      <c r="H578" s="144">
        <v>0</v>
      </c>
      <c r="I578" s="144">
        <v>0</v>
      </c>
      <c r="J578" s="144">
        <v>0</v>
      </c>
      <c r="K578" s="144">
        <v>0</v>
      </c>
      <c r="L578" s="144">
        <v>0</v>
      </c>
      <c r="M578" s="144">
        <v>0</v>
      </c>
      <c r="N578" s="144">
        <v>0</v>
      </c>
      <c r="O578" s="144">
        <v>0</v>
      </c>
      <c r="P578" s="144">
        <v>0</v>
      </c>
      <c r="Q578" s="144">
        <v>0</v>
      </c>
      <c r="R578" s="143">
        <f t="shared" si="122"/>
        <v>0</v>
      </c>
      <c r="S578" s="143">
        <f t="shared" si="123"/>
        <v>0</v>
      </c>
      <c r="T578" s="143">
        <f t="shared" si="124"/>
        <v>0</v>
      </c>
      <c r="U578" s="143">
        <f t="shared" si="125"/>
        <v>0</v>
      </c>
      <c r="V578" s="143">
        <f t="shared" si="126"/>
        <v>0</v>
      </c>
      <c r="W578" s="143">
        <f t="shared" si="127"/>
        <v>0</v>
      </c>
      <c r="X578" s="143">
        <f t="shared" si="128"/>
        <v>0</v>
      </c>
      <c r="Y578" s="143">
        <f t="shared" si="129"/>
        <v>0</v>
      </c>
      <c r="Z578" s="143">
        <f t="shared" si="130"/>
        <v>0</v>
      </c>
      <c r="AA578" s="143">
        <f t="shared" si="131"/>
        <v>0</v>
      </c>
      <c r="AB578" s="143">
        <f t="shared" si="132"/>
        <v>0</v>
      </c>
      <c r="AC578" s="143">
        <f t="shared" si="133"/>
        <v>0</v>
      </c>
      <c r="AD578" s="143">
        <f t="shared" si="134"/>
        <v>0</v>
      </c>
      <c r="AE578" s="142"/>
    </row>
    <row r="579" spans="1:31" x14ac:dyDescent="0.3">
      <c r="A579" s="147" t="s">
        <v>3097</v>
      </c>
      <c r="B579" s="147">
        <v>0.43843107077691179</v>
      </c>
      <c r="C579" s="146">
        <f t="shared" ref="C579:C642" si="135">B579/SUM($B$3:$B$1002)</f>
        <v>8.51486666222377E-4</v>
      </c>
      <c r="D579" s="145">
        <f t="shared" ref="D579:D642" si="136">1000000000*C579</f>
        <v>851486.66622237698</v>
      </c>
      <c r="E579" s="144">
        <v>0.06</v>
      </c>
      <c r="F579" s="144">
        <v>0</v>
      </c>
      <c r="G579" s="144">
        <v>0.69</v>
      </c>
      <c r="H579" s="144">
        <v>0.93</v>
      </c>
      <c r="I579" s="144">
        <v>0.08</v>
      </c>
      <c r="J579" s="144">
        <v>0</v>
      </c>
      <c r="K579" s="144">
        <v>0</v>
      </c>
      <c r="L579" s="144">
        <v>1.01</v>
      </c>
      <c r="M579" s="144">
        <v>0.68</v>
      </c>
      <c r="N579" s="144">
        <v>0</v>
      </c>
      <c r="O579" s="144">
        <v>0</v>
      </c>
      <c r="P579" s="144">
        <v>0</v>
      </c>
      <c r="Q579" s="144">
        <v>0.75</v>
      </c>
      <c r="R579" s="143">
        <f t="shared" ref="R579:R642" si="137">$D579*E579/100</f>
        <v>510.89199973342619</v>
      </c>
      <c r="S579" s="143">
        <f t="shared" ref="S579:S642" si="138">$D579*F579/100</f>
        <v>0</v>
      </c>
      <c r="T579" s="143">
        <f t="shared" ref="T579:T642" si="139">$D579*G579/100</f>
        <v>5875.2579969344006</v>
      </c>
      <c r="U579" s="143">
        <f t="shared" ref="U579:U642" si="140">$D579*H579/100</f>
        <v>7918.8259958681065</v>
      </c>
      <c r="V579" s="143">
        <f t="shared" ref="V579:V642" si="141">$D579*I579/100</f>
        <v>681.1893329779017</v>
      </c>
      <c r="W579" s="143">
        <f t="shared" ref="W579:W642" si="142">$D579*J579/100</f>
        <v>0</v>
      </c>
      <c r="X579" s="143">
        <f t="shared" ref="X579:X642" si="143">$D579*K579/100</f>
        <v>0</v>
      </c>
      <c r="Y579" s="143">
        <f t="shared" ref="Y579:Y642" si="144">$D579*L579/100</f>
        <v>8600.0153288460078</v>
      </c>
      <c r="Z579" s="143">
        <f t="shared" ref="Z579:Z642" si="145">$D579*M579/100</f>
        <v>5790.1093303121634</v>
      </c>
      <c r="AA579" s="143">
        <f t="shared" ref="AA579:AA642" si="146">$D579*N579/100</f>
        <v>0</v>
      </c>
      <c r="AB579" s="143">
        <f t="shared" ref="AB579:AB642" si="147">$D579*O579/100</f>
        <v>0</v>
      </c>
      <c r="AC579" s="143">
        <f t="shared" ref="AC579:AC642" si="148">$D579*P579/100</f>
        <v>0</v>
      </c>
      <c r="AD579" s="143">
        <f t="shared" ref="AD579:AD642" si="149">$D579*Q579/100</f>
        <v>6386.1499966678275</v>
      </c>
      <c r="AE579" s="142"/>
    </row>
    <row r="580" spans="1:31" x14ac:dyDescent="0.3">
      <c r="A580" s="147" t="s">
        <v>3096</v>
      </c>
      <c r="B580" s="147">
        <v>0.72266672322064118</v>
      </c>
      <c r="C580" s="146">
        <f t="shared" si="135"/>
        <v>1.4035070047717919E-3</v>
      </c>
      <c r="D580" s="145">
        <f t="shared" si="136"/>
        <v>1403507.0047717919</v>
      </c>
      <c r="E580" s="144">
        <v>0</v>
      </c>
      <c r="F580" s="144">
        <v>0</v>
      </c>
      <c r="G580" s="144">
        <v>0</v>
      </c>
      <c r="H580" s="144">
        <v>0</v>
      </c>
      <c r="I580" s="144">
        <v>0</v>
      </c>
      <c r="J580" s="144">
        <v>0</v>
      </c>
      <c r="K580" s="144">
        <v>0</v>
      </c>
      <c r="L580" s="144">
        <v>0</v>
      </c>
      <c r="M580" s="144">
        <v>0</v>
      </c>
      <c r="N580" s="144">
        <v>0</v>
      </c>
      <c r="O580" s="144">
        <v>50.05</v>
      </c>
      <c r="P580" s="144">
        <v>0</v>
      </c>
      <c r="Q580" s="144">
        <v>50.05</v>
      </c>
      <c r="R580" s="143">
        <f t="shared" si="137"/>
        <v>0</v>
      </c>
      <c r="S580" s="143">
        <f t="shared" si="138"/>
        <v>0</v>
      </c>
      <c r="T580" s="143">
        <f t="shared" si="139"/>
        <v>0</v>
      </c>
      <c r="U580" s="143">
        <f t="shared" si="140"/>
        <v>0</v>
      </c>
      <c r="V580" s="143">
        <f t="shared" si="141"/>
        <v>0</v>
      </c>
      <c r="W580" s="143">
        <f t="shared" si="142"/>
        <v>0</v>
      </c>
      <c r="X580" s="143">
        <f t="shared" si="143"/>
        <v>0</v>
      </c>
      <c r="Y580" s="143">
        <f t="shared" si="144"/>
        <v>0</v>
      </c>
      <c r="Z580" s="143">
        <f t="shared" si="145"/>
        <v>0</v>
      </c>
      <c r="AA580" s="143">
        <f t="shared" si="146"/>
        <v>0</v>
      </c>
      <c r="AB580" s="143">
        <f t="shared" si="147"/>
        <v>702455.25588828174</v>
      </c>
      <c r="AC580" s="143">
        <f t="shared" si="148"/>
        <v>0</v>
      </c>
      <c r="AD580" s="143">
        <f t="shared" si="149"/>
        <v>702455.25588828174</v>
      </c>
      <c r="AE580" s="142"/>
    </row>
    <row r="581" spans="1:31" x14ac:dyDescent="0.3">
      <c r="A581" s="147" t="s">
        <v>3095</v>
      </c>
      <c r="B581" s="147">
        <v>0.78088458546500328</v>
      </c>
      <c r="C581" s="146">
        <f t="shared" si="135"/>
        <v>1.5165732008997331E-3</v>
      </c>
      <c r="D581" s="145">
        <f t="shared" si="136"/>
        <v>1516573.200899733</v>
      </c>
      <c r="E581" s="144">
        <v>0</v>
      </c>
      <c r="F581" s="144">
        <v>0</v>
      </c>
      <c r="G581" s="144">
        <v>0</v>
      </c>
      <c r="H581" s="144">
        <v>1.64</v>
      </c>
      <c r="I581" s="144">
        <v>0</v>
      </c>
      <c r="J581" s="144">
        <v>0</v>
      </c>
      <c r="K581" s="144">
        <v>0</v>
      </c>
      <c r="L581" s="144">
        <v>1.64</v>
      </c>
      <c r="M581" s="144">
        <v>0</v>
      </c>
      <c r="N581" s="144">
        <v>0</v>
      </c>
      <c r="O581" s="144">
        <v>0</v>
      </c>
      <c r="P581" s="144">
        <v>0</v>
      </c>
      <c r="Q581" s="144">
        <v>0</v>
      </c>
      <c r="R581" s="143">
        <f t="shared" si="137"/>
        <v>0</v>
      </c>
      <c r="S581" s="143">
        <f t="shared" si="138"/>
        <v>0</v>
      </c>
      <c r="T581" s="143">
        <f t="shared" si="139"/>
        <v>0</v>
      </c>
      <c r="U581" s="143">
        <f t="shared" si="140"/>
        <v>24871.800494755618</v>
      </c>
      <c r="V581" s="143">
        <f t="shared" si="141"/>
        <v>0</v>
      </c>
      <c r="W581" s="143">
        <f t="shared" si="142"/>
        <v>0</v>
      </c>
      <c r="X581" s="143">
        <f t="shared" si="143"/>
        <v>0</v>
      </c>
      <c r="Y581" s="143">
        <f t="shared" si="144"/>
        <v>24871.800494755618</v>
      </c>
      <c r="Z581" s="143">
        <f t="shared" si="145"/>
        <v>0</v>
      </c>
      <c r="AA581" s="143">
        <f t="shared" si="146"/>
        <v>0</v>
      </c>
      <c r="AB581" s="143">
        <f t="shared" si="147"/>
        <v>0</v>
      </c>
      <c r="AC581" s="143">
        <f t="shared" si="148"/>
        <v>0</v>
      </c>
      <c r="AD581" s="143">
        <f t="shared" si="149"/>
        <v>0</v>
      </c>
      <c r="AE581" s="142"/>
    </row>
    <row r="582" spans="1:31" x14ac:dyDescent="0.3">
      <c r="A582" s="147" t="s">
        <v>3094</v>
      </c>
      <c r="B582" s="147">
        <v>0.90732758630047361</v>
      </c>
      <c r="C582" s="146">
        <f t="shared" si="135"/>
        <v>1.7621409455802442E-3</v>
      </c>
      <c r="D582" s="145">
        <f t="shared" si="136"/>
        <v>1762140.9455802443</v>
      </c>
      <c r="E582" s="144">
        <v>0</v>
      </c>
      <c r="F582" s="144">
        <v>0</v>
      </c>
      <c r="G582" s="144">
        <v>3.51</v>
      </c>
      <c r="H582" s="144">
        <v>0</v>
      </c>
      <c r="I582" s="144">
        <v>0</v>
      </c>
      <c r="J582" s="144">
        <v>0</v>
      </c>
      <c r="K582" s="144">
        <v>0</v>
      </c>
      <c r="L582" s="144">
        <v>0</v>
      </c>
      <c r="M582" s="144">
        <v>0</v>
      </c>
      <c r="N582" s="144">
        <v>0</v>
      </c>
      <c r="O582" s="144">
        <v>0</v>
      </c>
      <c r="P582" s="144">
        <v>0</v>
      </c>
      <c r="Q582" s="144">
        <v>3.51</v>
      </c>
      <c r="R582" s="143">
        <f t="shared" si="137"/>
        <v>0</v>
      </c>
      <c r="S582" s="143">
        <f t="shared" si="138"/>
        <v>0</v>
      </c>
      <c r="T582" s="143">
        <f t="shared" si="139"/>
        <v>61851.147189866577</v>
      </c>
      <c r="U582" s="143">
        <f t="shared" si="140"/>
        <v>0</v>
      </c>
      <c r="V582" s="143">
        <f t="shared" si="141"/>
        <v>0</v>
      </c>
      <c r="W582" s="143">
        <f t="shared" si="142"/>
        <v>0</v>
      </c>
      <c r="X582" s="143">
        <f t="shared" si="143"/>
        <v>0</v>
      </c>
      <c r="Y582" s="143">
        <f t="shared" si="144"/>
        <v>0</v>
      </c>
      <c r="Z582" s="143">
        <f t="shared" si="145"/>
        <v>0</v>
      </c>
      <c r="AA582" s="143">
        <f t="shared" si="146"/>
        <v>0</v>
      </c>
      <c r="AB582" s="143">
        <f t="shared" si="147"/>
        <v>0</v>
      </c>
      <c r="AC582" s="143">
        <f t="shared" si="148"/>
        <v>0</v>
      </c>
      <c r="AD582" s="143">
        <f t="shared" si="149"/>
        <v>61851.147189866577</v>
      </c>
      <c r="AE582" s="142"/>
    </row>
    <row r="583" spans="1:31" x14ac:dyDescent="0.3">
      <c r="A583" s="147" t="s">
        <v>3093</v>
      </c>
      <c r="B583" s="147">
        <v>0.4002309073437561</v>
      </c>
      <c r="C583" s="146">
        <f t="shared" si="135"/>
        <v>7.7729728508839607E-4</v>
      </c>
      <c r="D583" s="145">
        <f t="shared" si="136"/>
        <v>777297.28508839605</v>
      </c>
      <c r="E583" s="144">
        <v>0</v>
      </c>
      <c r="F583" s="144">
        <v>0</v>
      </c>
      <c r="G583" s="144">
        <v>0</v>
      </c>
      <c r="H583" s="144">
        <v>0</v>
      </c>
      <c r="I583" s="144">
        <v>0</v>
      </c>
      <c r="J583" s="144">
        <v>0</v>
      </c>
      <c r="K583" s="144">
        <v>0</v>
      </c>
      <c r="L583" s="144">
        <v>0</v>
      </c>
      <c r="M583" s="144">
        <v>0</v>
      </c>
      <c r="N583" s="144">
        <v>0</v>
      </c>
      <c r="O583" s="144">
        <v>0</v>
      </c>
      <c r="P583" s="144">
        <v>0</v>
      </c>
      <c r="Q583" s="144">
        <v>0</v>
      </c>
      <c r="R583" s="143">
        <f t="shared" si="137"/>
        <v>0</v>
      </c>
      <c r="S583" s="143">
        <f t="shared" si="138"/>
        <v>0</v>
      </c>
      <c r="T583" s="143">
        <f t="shared" si="139"/>
        <v>0</v>
      </c>
      <c r="U583" s="143">
        <f t="shared" si="140"/>
        <v>0</v>
      </c>
      <c r="V583" s="143">
        <f t="shared" si="141"/>
        <v>0</v>
      </c>
      <c r="W583" s="143">
        <f t="shared" si="142"/>
        <v>0</v>
      </c>
      <c r="X583" s="143">
        <f t="shared" si="143"/>
        <v>0</v>
      </c>
      <c r="Y583" s="143">
        <f t="shared" si="144"/>
        <v>0</v>
      </c>
      <c r="Z583" s="143">
        <f t="shared" si="145"/>
        <v>0</v>
      </c>
      <c r="AA583" s="143">
        <f t="shared" si="146"/>
        <v>0</v>
      </c>
      <c r="AB583" s="143">
        <f t="shared" si="147"/>
        <v>0</v>
      </c>
      <c r="AC583" s="143">
        <f t="shared" si="148"/>
        <v>0</v>
      </c>
      <c r="AD583" s="143">
        <f t="shared" si="149"/>
        <v>0</v>
      </c>
      <c r="AE583" s="142"/>
    </row>
    <row r="584" spans="1:31" x14ac:dyDescent="0.3">
      <c r="A584" s="147" t="s">
        <v>3092</v>
      </c>
      <c r="B584" s="147">
        <v>0.26421302311978867</v>
      </c>
      <c r="C584" s="146">
        <f t="shared" si="135"/>
        <v>5.13133947897773E-4</v>
      </c>
      <c r="D584" s="145">
        <f t="shared" si="136"/>
        <v>513133.947897773</v>
      </c>
      <c r="E584" s="144">
        <v>0</v>
      </c>
      <c r="F584" s="144">
        <v>0</v>
      </c>
      <c r="G584" s="144">
        <v>0</v>
      </c>
      <c r="H584" s="144">
        <v>0</v>
      </c>
      <c r="I584" s="144">
        <v>0</v>
      </c>
      <c r="J584" s="144">
        <v>0</v>
      </c>
      <c r="K584" s="144">
        <v>0</v>
      </c>
      <c r="L584" s="144">
        <v>0</v>
      </c>
      <c r="M584" s="144">
        <v>0</v>
      </c>
      <c r="N584" s="144">
        <v>0</v>
      </c>
      <c r="O584" s="144">
        <v>0</v>
      </c>
      <c r="P584" s="144">
        <v>0</v>
      </c>
      <c r="Q584" s="144">
        <v>0</v>
      </c>
      <c r="R584" s="143">
        <f t="shared" si="137"/>
        <v>0</v>
      </c>
      <c r="S584" s="143">
        <f t="shared" si="138"/>
        <v>0</v>
      </c>
      <c r="T584" s="143">
        <f t="shared" si="139"/>
        <v>0</v>
      </c>
      <c r="U584" s="143">
        <f t="shared" si="140"/>
        <v>0</v>
      </c>
      <c r="V584" s="143">
        <f t="shared" si="141"/>
        <v>0</v>
      </c>
      <c r="W584" s="143">
        <f t="shared" si="142"/>
        <v>0</v>
      </c>
      <c r="X584" s="143">
        <f t="shared" si="143"/>
        <v>0</v>
      </c>
      <c r="Y584" s="143">
        <f t="shared" si="144"/>
        <v>0</v>
      </c>
      <c r="Z584" s="143">
        <f t="shared" si="145"/>
        <v>0</v>
      </c>
      <c r="AA584" s="143">
        <f t="shared" si="146"/>
        <v>0</v>
      </c>
      <c r="AB584" s="143">
        <f t="shared" si="147"/>
        <v>0</v>
      </c>
      <c r="AC584" s="143">
        <f t="shared" si="148"/>
        <v>0</v>
      </c>
      <c r="AD584" s="143">
        <f t="shared" si="149"/>
        <v>0</v>
      </c>
      <c r="AE584" s="142"/>
    </row>
    <row r="585" spans="1:31" x14ac:dyDescent="0.3">
      <c r="A585" s="147" t="s">
        <v>3091</v>
      </c>
      <c r="B585" s="147">
        <v>4.7221713060529358E-2</v>
      </c>
      <c r="C585" s="146">
        <f t="shared" si="135"/>
        <v>9.1710331925082283E-5</v>
      </c>
      <c r="D585" s="145">
        <f t="shared" si="136"/>
        <v>91710.331925082282</v>
      </c>
      <c r="E585" s="144">
        <v>0</v>
      </c>
      <c r="F585" s="144">
        <v>0</v>
      </c>
      <c r="G585" s="144">
        <v>0</v>
      </c>
      <c r="H585" s="144">
        <v>0</v>
      </c>
      <c r="I585" s="144">
        <v>0</v>
      </c>
      <c r="J585" s="144">
        <v>0</v>
      </c>
      <c r="K585" s="144">
        <v>0</v>
      </c>
      <c r="L585" s="144">
        <v>0</v>
      </c>
      <c r="M585" s="144">
        <v>0</v>
      </c>
      <c r="N585" s="144">
        <v>0</v>
      </c>
      <c r="O585" s="144">
        <v>0</v>
      </c>
      <c r="P585" s="144">
        <v>0</v>
      </c>
      <c r="Q585" s="144">
        <v>0</v>
      </c>
      <c r="R585" s="143">
        <f t="shared" si="137"/>
        <v>0</v>
      </c>
      <c r="S585" s="143">
        <f t="shared" si="138"/>
        <v>0</v>
      </c>
      <c r="T585" s="143">
        <f t="shared" si="139"/>
        <v>0</v>
      </c>
      <c r="U585" s="143">
        <f t="shared" si="140"/>
        <v>0</v>
      </c>
      <c r="V585" s="143">
        <f t="shared" si="141"/>
        <v>0</v>
      </c>
      <c r="W585" s="143">
        <f t="shared" si="142"/>
        <v>0</v>
      </c>
      <c r="X585" s="143">
        <f t="shared" si="143"/>
        <v>0</v>
      </c>
      <c r="Y585" s="143">
        <f t="shared" si="144"/>
        <v>0</v>
      </c>
      <c r="Z585" s="143">
        <f t="shared" si="145"/>
        <v>0</v>
      </c>
      <c r="AA585" s="143">
        <f t="shared" si="146"/>
        <v>0</v>
      </c>
      <c r="AB585" s="143">
        <f t="shared" si="147"/>
        <v>0</v>
      </c>
      <c r="AC585" s="143">
        <f t="shared" si="148"/>
        <v>0</v>
      </c>
      <c r="AD585" s="143">
        <f t="shared" si="149"/>
        <v>0</v>
      </c>
      <c r="AE585" s="142"/>
    </row>
    <row r="586" spans="1:31" x14ac:dyDescent="0.3">
      <c r="A586" s="147" t="s">
        <v>3090</v>
      </c>
      <c r="B586" s="147">
        <v>1.7145208618720376E-2</v>
      </c>
      <c r="C586" s="146">
        <f t="shared" si="135"/>
        <v>3.3298088346183361E-5</v>
      </c>
      <c r="D586" s="145">
        <f t="shared" si="136"/>
        <v>33298.088346183358</v>
      </c>
      <c r="E586" s="144">
        <v>0.01</v>
      </c>
      <c r="F586" s="144">
        <v>0.01</v>
      </c>
      <c r="G586" s="144">
        <v>0.34</v>
      </c>
      <c r="H586" s="144">
        <v>0.01</v>
      </c>
      <c r="I586" s="144">
        <v>0</v>
      </c>
      <c r="J586" s="144">
        <v>0</v>
      </c>
      <c r="K586" s="144">
        <v>0</v>
      </c>
      <c r="L586" s="144">
        <v>0.01</v>
      </c>
      <c r="M586" s="144">
        <v>0</v>
      </c>
      <c r="N586" s="144">
        <v>0</v>
      </c>
      <c r="O586" s="144">
        <v>0</v>
      </c>
      <c r="P586" s="144">
        <v>0</v>
      </c>
      <c r="Q586" s="144">
        <v>0.35</v>
      </c>
      <c r="R586" s="143">
        <f t="shared" si="137"/>
        <v>3.3298088346183357</v>
      </c>
      <c r="S586" s="143">
        <f t="shared" si="138"/>
        <v>3.3298088346183357</v>
      </c>
      <c r="T586" s="143">
        <f t="shared" si="139"/>
        <v>113.21350037702342</v>
      </c>
      <c r="U586" s="143">
        <f t="shared" si="140"/>
        <v>3.3298088346183357</v>
      </c>
      <c r="V586" s="143">
        <f t="shared" si="141"/>
        <v>0</v>
      </c>
      <c r="W586" s="143">
        <f t="shared" si="142"/>
        <v>0</v>
      </c>
      <c r="X586" s="143">
        <f t="shared" si="143"/>
        <v>0</v>
      </c>
      <c r="Y586" s="143">
        <f t="shared" si="144"/>
        <v>3.3298088346183357</v>
      </c>
      <c r="Z586" s="143">
        <f t="shared" si="145"/>
        <v>0</v>
      </c>
      <c r="AA586" s="143">
        <f t="shared" si="146"/>
        <v>0</v>
      </c>
      <c r="AB586" s="143">
        <f t="shared" si="147"/>
        <v>0</v>
      </c>
      <c r="AC586" s="143">
        <f t="shared" si="148"/>
        <v>0</v>
      </c>
      <c r="AD586" s="143">
        <f t="shared" si="149"/>
        <v>116.54330921164176</v>
      </c>
      <c r="AE586" s="142"/>
    </row>
    <row r="587" spans="1:31" x14ac:dyDescent="0.3">
      <c r="A587" s="147" t="s">
        <v>3089</v>
      </c>
      <c r="B587" s="147">
        <v>0.65159948308318971</v>
      </c>
      <c r="C587" s="146">
        <f t="shared" si="135"/>
        <v>1.2654857480323158E-3</v>
      </c>
      <c r="D587" s="145">
        <f t="shared" si="136"/>
        <v>1265485.7480323159</v>
      </c>
      <c r="E587" s="144">
        <v>0.36</v>
      </c>
      <c r="F587" s="144">
        <v>0.36</v>
      </c>
      <c r="G587" s="144">
        <v>0</v>
      </c>
      <c r="H587" s="144">
        <v>0</v>
      </c>
      <c r="I587" s="144">
        <v>0</v>
      </c>
      <c r="J587" s="144">
        <v>0</v>
      </c>
      <c r="K587" s="144">
        <v>0</v>
      </c>
      <c r="L587" s="144">
        <v>0</v>
      </c>
      <c r="M587" s="144">
        <v>0</v>
      </c>
      <c r="N587" s="144">
        <v>0</v>
      </c>
      <c r="O587" s="144">
        <v>0</v>
      </c>
      <c r="P587" s="144">
        <v>0</v>
      </c>
      <c r="Q587" s="144">
        <v>0.36</v>
      </c>
      <c r="R587" s="143">
        <f t="shared" si="137"/>
        <v>4555.7486929163369</v>
      </c>
      <c r="S587" s="143">
        <f t="shared" si="138"/>
        <v>4555.7486929163369</v>
      </c>
      <c r="T587" s="143">
        <f t="shared" si="139"/>
        <v>0</v>
      </c>
      <c r="U587" s="143">
        <f t="shared" si="140"/>
        <v>0</v>
      </c>
      <c r="V587" s="143">
        <f t="shared" si="141"/>
        <v>0</v>
      </c>
      <c r="W587" s="143">
        <f t="shared" si="142"/>
        <v>0</v>
      </c>
      <c r="X587" s="143">
        <f t="shared" si="143"/>
        <v>0</v>
      </c>
      <c r="Y587" s="143">
        <f t="shared" si="144"/>
        <v>0</v>
      </c>
      <c r="Z587" s="143">
        <f t="shared" si="145"/>
        <v>0</v>
      </c>
      <c r="AA587" s="143">
        <f t="shared" si="146"/>
        <v>0</v>
      </c>
      <c r="AB587" s="143">
        <f t="shared" si="147"/>
        <v>0</v>
      </c>
      <c r="AC587" s="143">
        <f t="shared" si="148"/>
        <v>0</v>
      </c>
      <c r="AD587" s="143">
        <f t="shared" si="149"/>
        <v>4555.7486929163369</v>
      </c>
      <c r="AE587" s="142"/>
    </row>
    <row r="588" spans="1:31" x14ac:dyDescent="0.3">
      <c r="A588" s="147" t="s">
        <v>3088</v>
      </c>
      <c r="B588" s="147">
        <v>0.80236956727394859</v>
      </c>
      <c r="C588" s="146">
        <f t="shared" si="135"/>
        <v>1.5582996586116133E-3</v>
      </c>
      <c r="D588" s="145">
        <f t="shared" si="136"/>
        <v>1558299.6586116133</v>
      </c>
      <c r="E588" s="144">
        <v>0</v>
      </c>
      <c r="F588" s="144">
        <v>0</v>
      </c>
      <c r="G588" s="144">
        <v>0</v>
      </c>
      <c r="H588" s="144">
        <v>0</v>
      </c>
      <c r="I588" s="144">
        <v>0</v>
      </c>
      <c r="J588" s="144">
        <v>0</v>
      </c>
      <c r="K588" s="144">
        <v>0</v>
      </c>
      <c r="L588" s="144">
        <v>0</v>
      </c>
      <c r="M588" s="144">
        <v>0</v>
      </c>
      <c r="N588" s="144">
        <v>0</v>
      </c>
      <c r="O588" s="144">
        <v>0</v>
      </c>
      <c r="P588" s="144">
        <v>0</v>
      </c>
      <c r="Q588" s="144">
        <v>0</v>
      </c>
      <c r="R588" s="143">
        <f t="shared" si="137"/>
        <v>0</v>
      </c>
      <c r="S588" s="143">
        <f t="shared" si="138"/>
        <v>0</v>
      </c>
      <c r="T588" s="143">
        <f t="shared" si="139"/>
        <v>0</v>
      </c>
      <c r="U588" s="143">
        <f t="shared" si="140"/>
        <v>0</v>
      </c>
      <c r="V588" s="143">
        <f t="shared" si="141"/>
        <v>0</v>
      </c>
      <c r="W588" s="143">
        <f t="shared" si="142"/>
        <v>0</v>
      </c>
      <c r="X588" s="143">
        <f t="shared" si="143"/>
        <v>0</v>
      </c>
      <c r="Y588" s="143">
        <f t="shared" si="144"/>
        <v>0</v>
      </c>
      <c r="Z588" s="143">
        <f t="shared" si="145"/>
        <v>0</v>
      </c>
      <c r="AA588" s="143">
        <f t="shared" si="146"/>
        <v>0</v>
      </c>
      <c r="AB588" s="143">
        <f t="shared" si="147"/>
        <v>0</v>
      </c>
      <c r="AC588" s="143">
        <f t="shared" si="148"/>
        <v>0</v>
      </c>
      <c r="AD588" s="143">
        <f t="shared" si="149"/>
        <v>0</v>
      </c>
      <c r="AE588" s="142"/>
    </row>
    <row r="589" spans="1:31" x14ac:dyDescent="0.3">
      <c r="A589" s="147" t="s">
        <v>3087</v>
      </c>
      <c r="B589" s="147">
        <v>2.8954703583119912E-2</v>
      </c>
      <c r="C589" s="146">
        <f t="shared" si="135"/>
        <v>5.6233569353922307E-5</v>
      </c>
      <c r="D589" s="145">
        <f t="shared" si="136"/>
        <v>56233.569353922307</v>
      </c>
      <c r="E589" s="144">
        <v>0</v>
      </c>
      <c r="F589" s="144">
        <v>0</v>
      </c>
      <c r="G589" s="144">
        <v>12.16</v>
      </c>
      <c r="H589" s="144">
        <v>0</v>
      </c>
      <c r="I589" s="144">
        <v>0</v>
      </c>
      <c r="J589" s="144">
        <v>0</v>
      </c>
      <c r="K589" s="144">
        <v>0</v>
      </c>
      <c r="L589" s="144">
        <v>0</v>
      </c>
      <c r="M589" s="144">
        <v>0</v>
      </c>
      <c r="N589" s="144">
        <v>0</v>
      </c>
      <c r="O589" s="144">
        <v>0</v>
      </c>
      <c r="P589" s="144">
        <v>12.16</v>
      </c>
      <c r="Q589" s="144">
        <v>12.16</v>
      </c>
      <c r="R589" s="143">
        <f t="shared" si="137"/>
        <v>0</v>
      </c>
      <c r="S589" s="143">
        <f t="shared" si="138"/>
        <v>0</v>
      </c>
      <c r="T589" s="143">
        <f t="shared" si="139"/>
        <v>6838.0020334369528</v>
      </c>
      <c r="U589" s="143">
        <f t="shared" si="140"/>
        <v>0</v>
      </c>
      <c r="V589" s="143">
        <f t="shared" si="141"/>
        <v>0</v>
      </c>
      <c r="W589" s="143">
        <f t="shared" si="142"/>
        <v>0</v>
      </c>
      <c r="X589" s="143">
        <f t="shared" si="143"/>
        <v>0</v>
      </c>
      <c r="Y589" s="143">
        <f t="shared" si="144"/>
        <v>0</v>
      </c>
      <c r="Z589" s="143">
        <f t="shared" si="145"/>
        <v>0</v>
      </c>
      <c r="AA589" s="143">
        <f t="shared" si="146"/>
        <v>0</v>
      </c>
      <c r="AB589" s="143">
        <f t="shared" si="147"/>
        <v>0</v>
      </c>
      <c r="AC589" s="143">
        <f t="shared" si="148"/>
        <v>6838.0020334369528</v>
      </c>
      <c r="AD589" s="143">
        <f t="shared" si="149"/>
        <v>6838.0020334369528</v>
      </c>
      <c r="AE589" s="142"/>
    </row>
    <row r="590" spans="1:31" x14ac:dyDescent="0.3">
      <c r="A590" s="147" t="s">
        <v>3086</v>
      </c>
      <c r="B590" s="147">
        <v>0.45739193648130283</v>
      </c>
      <c r="C590" s="146">
        <f t="shared" si="135"/>
        <v>8.8831098229722296E-4</v>
      </c>
      <c r="D590" s="145">
        <f t="shared" si="136"/>
        <v>888310.98229722294</v>
      </c>
      <c r="E590" s="144">
        <v>1.6</v>
      </c>
      <c r="F590" s="144">
        <v>0</v>
      </c>
      <c r="G590" s="144">
        <v>0</v>
      </c>
      <c r="H590" s="144">
        <v>0</v>
      </c>
      <c r="I590" s="144">
        <v>0</v>
      </c>
      <c r="J590" s="144">
        <v>0</v>
      </c>
      <c r="K590" s="144">
        <v>0</v>
      </c>
      <c r="L590" s="144">
        <v>0</v>
      </c>
      <c r="M590" s="144">
        <v>0</v>
      </c>
      <c r="N590" s="144">
        <v>0</v>
      </c>
      <c r="O590" s="144">
        <v>0</v>
      </c>
      <c r="P590" s="144">
        <v>0</v>
      </c>
      <c r="Q590" s="144">
        <v>1.6</v>
      </c>
      <c r="R590" s="143">
        <f t="shared" si="137"/>
        <v>14212.975716755567</v>
      </c>
      <c r="S590" s="143">
        <f t="shared" si="138"/>
        <v>0</v>
      </c>
      <c r="T590" s="143">
        <f t="shared" si="139"/>
        <v>0</v>
      </c>
      <c r="U590" s="143">
        <f t="shared" si="140"/>
        <v>0</v>
      </c>
      <c r="V590" s="143">
        <f t="shared" si="141"/>
        <v>0</v>
      </c>
      <c r="W590" s="143">
        <f t="shared" si="142"/>
        <v>0</v>
      </c>
      <c r="X590" s="143">
        <f t="shared" si="143"/>
        <v>0</v>
      </c>
      <c r="Y590" s="143">
        <f t="shared" si="144"/>
        <v>0</v>
      </c>
      <c r="Z590" s="143">
        <f t="shared" si="145"/>
        <v>0</v>
      </c>
      <c r="AA590" s="143">
        <f t="shared" si="146"/>
        <v>0</v>
      </c>
      <c r="AB590" s="143">
        <f t="shared" si="147"/>
        <v>0</v>
      </c>
      <c r="AC590" s="143">
        <f t="shared" si="148"/>
        <v>0</v>
      </c>
      <c r="AD590" s="143">
        <f t="shared" si="149"/>
        <v>14212.975716755567</v>
      </c>
      <c r="AE590" s="142"/>
    </row>
    <row r="591" spans="1:31" x14ac:dyDescent="0.3">
      <c r="A591" s="147" t="s">
        <v>3085</v>
      </c>
      <c r="B591" s="147">
        <v>0.70451050325101583</v>
      </c>
      <c r="C591" s="146">
        <f t="shared" si="135"/>
        <v>1.3682454089507174E-3</v>
      </c>
      <c r="D591" s="145">
        <f t="shared" si="136"/>
        <v>1368245.4089507174</v>
      </c>
      <c r="E591" s="144">
        <v>0</v>
      </c>
      <c r="F591" s="144">
        <v>0</v>
      </c>
      <c r="G591" s="144">
        <v>0</v>
      </c>
      <c r="H591" s="144">
        <v>0</v>
      </c>
      <c r="I591" s="144">
        <v>0</v>
      </c>
      <c r="J591" s="144">
        <v>0</v>
      </c>
      <c r="K591" s="144">
        <v>0</v>
      </c>
      <c r="L591" s="144">
        <v>0</v>
      </c>
      <c r="M591" s="144">
        <v>0</v>
      </c>
      <c r="N591" s="144">
        <v>0</v>
      </c>
      <c r="O591" s="144">
        <v>0</v>
      </c>
      <c r="P591" s="144">
        <v>0</v>
      </c>
      <c r="Q591" s="144">
        <v>0</v>
      </c>
      <c r="R591" s="143">
        <f t="shared" si="137"/>
        <v>0</v>
      </c>
      <c r="S591" s="143">
        <f t="shared" si="138"/>
        <v>0</v>
      </c>
      <c r="T591" s="143">
        <f t="shared" si="139"/>
        <v>0</v>
      </c>
      <c r="U591" s="143">
        <f t="shared" si="140"/>
        <v>0</v>
      </c>
      <c r="V591" s="143">
        <f t="shared" si="141"/>
        <v>0</v>
      </c>
      <c r="W591" s="143">
        <f t="shared" si="142"/>
        <v>0</v>
      </c>
      <c r="X591" s="143">
        <f t="shared" si="143"/>
        <v>0</v>
      </c>
      <c r="Y591" s="143">
        <f t="shared" si="144"/>
        <v>0</v>
      </c>
      <c r="Z591" s="143">
        <f t="shared" si="145"/>
        <v>0</v>
      </c>
      <c r="AA591" s="143">
        <f t="shared" si="146"/>
        <v>0</v>
      </c>
      <c r="AB591" s="143">
        <f t="shared" si="147"/>
        <v>0</v>
      </c>
      <c r="AC591" s="143">
        <f t="shared" si="148"/>
        <v>0</v>
      </c>
      <c r="AD591" s="143">
        <f t="shared" si="149"/>
        <v>0</v>
      </c>
      <c r="AE591" s="142"/>
    </row>
    <row r="592" spans="1:31" x14ac:dyDescent="0.3">
      <c r="A592" s="147" t="s">
        <v>3084</v>
      </c>
      <c r="B592" s="147">
        <v>0.61255214586078466</v>
      </c>
      <c r="C592" s="146">
        <f t="shared" si="135"/>
        <v>1.1896510519706297E-3</v>
      </c>
      <c r="D592" s="145">
        <f t="shared" si="136"/>
        <v>1189651.0519706297</v>
      </c>
      <c r="E592" s="144">
        <v>0</v>
      </c>
      <c r="F592" s="144">
        <v>0</v>
      </c>
      <c r="G592" s="144">
        <v>0</v>
      </c>
      <c r="H592" s="144">
        <v>0</v>
      </c>
      <c r="I592" s="144">
        <v>0</v>
      </c>
      <c r="J592" s="144">
        <v>0</v>
      </c>
      <c r="K592" s="144">
        <v>0</v>
      </c>
      <c r="L592" s="144">
        <v>0</v>
      </c>
      <c r="M592" s="144">
        <v>0</v>
      </c>
      <c r="N592" s="144">
        <v>0</v>
      </c>
      <c r="O592" s="144">
        <v>0</v>
      </c>
      <c r="P592" s="144">
        <v>0</v>
      </c>
      <c r="Q592" s="144">
        <v>0</v>
      </c>
      <c r="R592" s="143">
        <f t="shared" si="137"/>
        <v>0</v>
      </c>
      <c r="S592" s="143">
        <f t="shared" si="138"/>
        <v>0</v>
      </c>
      <c r="T592" s="143">
        <f t="shared" si="139"/>
        <v>0</v>
      </c>
      <c r="U592" s="143">
        <f t="shared" si="140"/>
        <v>0</v>
      </c>
      <c r="V592" s="143">
        <f t="shared" si="141"/>
        <v>0</v>
      </c>
      <c r="W592" s="143">
        <f t="shared" si="142"/>
        <v>0</v>
      </c>
      <c r="X592" s="143">
        <f t="shared" si="143"/>
        <v>0</v>
      </c>
      <c r="Y592" s="143">
        <f t="shared" si="144"/>
        <v>0</v>
      </c>
      <c r="Z592" s="143">
        <f t="shared" si="145"/>
        <v>0</v>
      </c>
      <c r="AA592" s="143">
        <f t="shared" si="146"/>
        <v>0</v>
      </c>
      <c r="AB592" s="143">
        <f t="shared" si="147"/>
        <v>0</v>
      </c>
      <c r="AC592" s="143">
        <f t="shared" si="148"/>
        <v>0</v>
      </c>
      <c r="AD592" s="143">
        <f t="shared" si="149"/>
        <v>0</v>
      </c>
      <c r="AE592" s="142"/>
    </row>
    <row r="593" spans="1:31" x14ac:dyDescent="0.3">
      <c r="A593" s="147" t="s">
        <v>3083</v>
      </c>
      <c r="B593" s="147">
        <v>0.29310883253722397</v>
      </c>
      <c r="C593" s="146">
        <f t="shared" si="135"/>
        <v>5.6925313759171843E-4</v>
      </c>
      <c r="D593" s="145">
        <f t="shared" si="136"/>
        <v>569253.13759171846</v>
      </c>
      <c r="E593" s="144">
        <v>0</v>
      </c>
      <c r="F593" s="144">
        <v>0</v>
      </c>
      <c r="G593" s="144">
        <v>0</v>
      </c>
      <c r="H593" s="144">
        <v>0</v>
      </c>
      <c r="I593" s="144">
        <v>0</v>
      </c>
      <c r="J593" s="144">
        <v>0</v>
      </c>
      <c r="K593" s="144">
        <v>0</v>
      </c>
      <c r="L593" s="144">
        <v>0</v>
      </c>
      <c r="M593" s="144">
        <v>0</v>
      </c>
      <c r="N593" s="144">
        <v>0</v>
      </c>
      <c r="O593" s="144">
        <v>0</v>
      </c>
      <c r="P593" s="144">
        <v>0</v>
      </c>
      <c r="Q593" s="144">
        <v>0</v>
      </c>
      <c r="R593" s="143">
        <f t="shared" si="137"/>
        <v>0</v>
      </c>
      <c r="S593" s="143">
        <f t="shared" si="138"/>
        <v>0</v>
      </c>
      <c r="T593" s="143">
        <f t="shared" si="139"/>
        <v>0</v>
      </c>
      <c r="U593" s="143">
        <f t="shared" si="140"/>
        <v>0</v>
      </c>
      <c r="V593" s="143">
        <f t="shared" si="141"/>
        <v>0</v>
      </c>
      <c r="W593" s="143">
        <f t="shared" si="142"/>
        <v>0</v>
      </c>
      <c r="X593" s="143">
        <f t="shared" si="143"/>
        <v>0</v>
      </c>
      <c r="Y593" s="143">
        <f t="shared" si="144"/>
        <v>0</v>
      </c>
      <c r="Z593" s="143">
        <f t="shared" si="145"/>
        <v>0</v>
      </c>
      <c r="AA593" s="143">
        <f t="shared" si="146"/>
        <v>0</v>
      </c>
      <c r="AB593" s="143">
        <f t="shared" si="147"/>
        <v>0</v>
      </c>
      <c r="AC593" s="143">
        <f t="shared" si="148"/>
        <v>0</v>
      </c>
      <c r="AD593" s="143">
        <f t="shared" si="149"/>
        <v>0</v>
      </c>
      <c r="AE593" s="142"/>
    </row>
    <row r="594" spans="1:31" x14ac:dyDescent="0.3">
      <c r="A594" s="147" t="s">
        <v>3082</v>
      </c>
      <c r="B594" s="147">
        <v>0.1010484439466065</v>
      </c>
      <c r="C594" s="146">
        <f t="shared" si="135"/>
        <v>1.9624841485478436E-4</v>
      </c>
      <c r="D594" s="145">
        <f t="shared" si="136"/>
        <v>196248.41485478435</v>
      </c>
      <c r="E594" s="144">
        <v>0</v>
      </c>
      <c r="F594" s="144">
        <v>0</v>
      </c>
      <c r="G594" s="144">
        <v>15.6</v>
      </c>
      <c r="H594" s="144">
        <v>0</v>
      </c>
      <c r="I594" s="144">
        <v>0</v>
      </c>
      <c r="J594" s="144">
        <v>0</v>
      </c>
      <c r="K594" s="144">
        <v>0</v>
      </c>
      <c r="L594" s="144">
        <v>0</v>
      </c>
      <c r="M594" s="144">
        <v>0</v>
      </c>
      <c r="N594" s="144">
        <v>0</v>
      </c>
      <c r="O594" s="144">
        <v>0</v>
      </c>
      <c r="P594" s="144">
        <v>15.6</v>
      </c>
      <c r="Q594" s="144">
        <v>15.6</v>
      </c>
      <c r="R594" s="143">
        <f t="shared" si="137"/>
        <v>0</v>
      </c>
      <c r="S594" s="143">
        <f t="shared" si="138"/>
        <v>0</v>
      </c>
      <c r="T594" s="143">
        <f t="shared" si="139"/>
        <v>30614.752717346357</v>
      </c>
      <c r="U594" s="143">
        <f t="shared" si="140"/>
        <v>0</v>
      </c>
      <c r="V594" s="143">
        <f t="shared" si="141"/>
        <v>0</v>
      </c>
      <c r="W594" s="143">
        <f t="shared" si="142"/>
        <v>0</v>
      </c>
      <c r="X594" s="143">
        <f t="shared" si="143"/>
        <v>0</v>
      </c>
      <c r="Y594" s="143">
        <f t="shared" si="144"/>
        <v>0</v>
      </c>
      <c r="Z594" s="143">
        <f t="shared" si="145"/>
        <v>0</v>
      </c>
      <c r="AA594" s="143">
        <f t="shared" si="146"/>
        <v>0</v>
      </c>
      <c r="AB594" s="143">
        <f t="shared" si="147"/>
        <v>0</v>
      </c>
      <c r="AC594" s="143">
        <f t="shared" si="148"/>
        <v>30614.752717346357</v>
      </c>
      <c r="AD594" s="143">
        <f t="shared" si="149"/>
        <v>30614.752717346357</v>
      </c>
      <c r="AE594" s="142"/>
    </row>
    <row r="595" spans="1:31" x14ac:dyDescent="0.3">
      <c r="A595" s="147" t="s">
        <v>3081</v>
      </c>
      <c r="B595" s="147">
        <v>0.15893062731988539</v>
      </c>
      <c r="C595" s="146">
        <f t="shared" si="135"/>
        <v>3.0866268163302516E-4</v>
      </c>
      <c r="D595" s="145">
        <f t="shared" si="136"/>
        <v>308662.68163302517</v>
      </c>
      <c r="E595" s="144">
        <v>0</v>
      </c>
      <c r="F595" s="144">
        <v>0</v>
      </c>
      <c r="G595" s="144">
        <v>0</v>
      </c>
      <c r="H595" s="144">
        <v>0</v>
      </c>
      <c r="I595" s="144">
        <v>0</v>
      </c>
      <c r="J595" s="144">
        <v>0</v>
      </c>
      <c r="K595" s="144">
        <v>0</v>
      </c>
      <c r="L595" s="144">
        <v>0</v>
      </c>
      <c r="M595" s="144">
        <v>0</v>
      </c>
      <c r="N595" s="144">
        <v>0</v>
      </c>
      <c r="O595" s="144">
        <v>0</v>
      </c>
      <c r="P595" s="144">
        <v>0</v>
      </c>
      <c r="Q595" s="144">
        <v>0</v>
      </c>
      <c r="R595" s="143">
        <f t="shared" si="137"/>
        <v>0</v>
      </c>
      <c r="S595" s="143">
        <f t="shared" si="138"/>
        <v>0</v>
      </c>
      <c r="T595" s="143">
        <f t="shared" si="139"/>
        <v>0</v>
      </c>
      <c r="U595" s="143">
        <f t="shared" si="140"/>
        <v>0</v>
      </c>
      <c r="V595" s="143">
        <f t="shared" si="141"/>
        <v>0</v>
      </c>
      <c r="W595" s="143">
        <f t="shared" si="142"/>
        <v>0</v>
      </c>
      <c r="X595" s="143">
        <f t="shared" si="143"/>
        <v>0</v>
      </c>
      <c r="Y595" s="143">
        <f t="shared" si="144"/>
        <v>0</v>
      </c>
      <c r="Z595" s="143">
        <f t="shared" si="145"/>
        <v>0</v>
      </c>
      <c r="AA595" s="143">
        <f t="shared" si="146"/>
        <v>0</v>
      </c>
      <c r="AB595" s="143">
        <f t="shared" si="147"/>
        <v>0</v>
      </c>
      <c r="AC595" s="143">
        <f t="shared" si="148"/>
        <v>0</v>
      </c>
      <c r="AD595" s="143">
        <f t="shared" si="149"/>
        <v>0</v>
      </c>
      <c r="AE595" s="142"/>
    </row>
    <row r="596" spans="1:31" x14ac:dyDescent="0.3">
      <c r="A596" s="147" t="s">
        <v>3080</v>
      </c>
      <c r="B596" s="147">
        <v>0.74126634962145077</v>
      </c>
      <c r="C596" s="146">
        <f t="shared" si="135"/>
        <v>1.4396297500164274E-3</v>
      </c>
      <c r="D596" s="145">
        <f t="shared" si="136"/>
        <v>1439629.7500164274</v>
      </c>
      <c r="E596" s="144">
        <v>0</v>
      </c>
      <c r="F596" s="144">
        <v>0</v>
      </c>
      <c r="G596" s="144">
        <v>0</v>
      </c>
      <c r="H596" s="144">
        <v>0</v>
      </c>
      <c r="I596" s="144">
        <v>0</v>
      </c>
      <c r="J596" s="144">
        <v>0</v>
      </c>
      <c r="K596" s="144">
        <v>0</v>
      </c>
      <c r="L596" s="144">
        <v>0</v>
      </c>
      <c r="M596" s="144">
        <v>0</v>
      </c>
      <c r="N596" s="144">
        <v>0</v>
      </c>
      <c r="O596" s="144">
        <v>0.70865497710000003</v>
      </c>
      <c r="P596" s="144">
        <v>0</v>
      </c>
      <c r="Q596" s="144">
        <v>0.70865497710000003</v>
      </c>
      <c r="R596" s="143">
        <f t="shared" si="137"/>
        <v>0</v>
      </c>
      <c r="S596" s="143">
        <f t="shared" si="138"/>
        <v>0</v>
      </c>
      <c r="T596" s="143">
        <f t="shared" si="139"/>
        <v>0</v>
      </c>
      <c r="U596" s="143">
        <f t="shared" si="140"/>
        <v>0</v>
      </c>
      <c r="V596" s="143">
        <f t="shared" si="141"/>
        <v>0</v>
      </c>
      <c r="W596" s="143">
        <f t="shared" si="142"/>
        <v>0</v>
      </c>
      <c r="X596" s="143">
        <f t="shared" si="143"/>
        <v>0</v>
      </c>
      <c r="Y596" s="143">
        <f t="shared" si="144"/>
        <v>0</v>
      </c>
      <c r="Z596" s="143">
        <f t="shared" si="145"/>
        <v>0</v>
      </c>
      <c r="AA596" s="143">
        <f t="shared" si="146"/>
        <v>0</v>
      </c>
      <c r="AB596" s="143">
        <f t="shared" si="147"/>
        <v>10202.007875303701</v>
      </c>
      <c r="AC596" s="143">
        <f t="shared" si="148"/>
        <v>0</v>
      </c>
      <c r="AD596" s="143">
        <f t="shared" si="149"/>
        <v>10202.007875303701</v>
      </c>
      <c r="AE596" s="142"/>
    </row>
    <row r="597" spans="1:31" x14ac:dyDescent="0.3">
      <c r="A597" s="147" t="s">
        <v>3079</v>
      </c>
      <c r="B597" s="147">
        <v>0.30582219076170847</v>
      </c>
      <c r="C597" s="146">
        <f t="shared" si="135"/>
        <v>5.9394403140057767E-4</v>
      </c>
      <c r="D597" s="145">
        <f t="shared" si="136"/>
        <v>593944.03140057763</v>
      </c>
      <c r="E597" s="144">
        <v>0</v>
      </c>
      <c r="F597" s="144">
        <v>0</v>
      </c>
      <c r="G597" s="144">
        <v>0</v>
      </c>
      <c r="H597" s="144">
        <v>0</v>
      </c>
      <c r="I597" s="144">
        <v>8.2799999999999994</v>
      </c>
      <c r="J597" s="144">
        <v>0</v>
      </c>
      <c r="K597" s="144">
        <v>0</v>
      </c>
      <c r="L597" s="144">
        <v>8.2799999999999994</v>
      </c>
      <c r="M597" s="144">
        <v>0</v>
      </c>
      <c r="N597" s="144">
        <v>0</v>
      </c>
      <c r="O597" s="144">
        <v>0</v>
      </c>
      <c r="P597" s="144">
        <v>0</v>
      </c>
      <c r="Q597" s="144">
        <v>0</v>
      </c>
      <c r="R597" s="143">
        <f t="shared" si="137"/>
        <v>0</v>
      </c>
      <c r="S597" s="143">
        <f t="shared" si="138"/>
        <v>0</v>
      </c>
      <c r="T597" s="143">
        <f t="shared" si="139"/>
        <v>0</v>
      </c>
      <c r="U597" s="143">
        <f t="shared" si="140"/>
        <v>0</v>
      </c>
      <c r="V597" s="143">
        <f t="shared" si="141"/>
        <v>49178.565799967822</v>
      </c>
      <c r="W597" s="143">
        <f t="shared" si="142"/>
        <v>0</v>
      </c>
      <c r="X597" s="143">
        <f t="shared" si="143"/>
        <v>0</v>
      </c>
      <c r="Y597" s="143">
        <f t="shared" si="144"/>
        <v>49178.565799967822</v>
      </c>
      <c r="Z597" s="143">
        <f t="shared" si="145"/>
        <v>0</v>
      </c>
      <c r="AA597" s="143">
        <f t="shared" si="146"/>
        <v>0</v>
      </c>
      <c r="AB597" s="143">
        <f t="shared" si="147"/>
        <v>0</v>
      </c>
      <c r="AC597" s="143">
        <f t="shared" si="148"/>
        <v>0</v>
      </c>
      <c r="AD597" s="143">
        <f t="shared" si="149"/>
        <v>0</v>
      </c>
      <c r="AE597" s="142"/>
    </row>
    <row r="598" spans="1:31" x14ac:dyDescent="0.3">
      <c r="A598" s="147" t="s">
        <v>3078</v>
      </c>
      <c r="B598" s="147">
        <v>0.64510189094344861</v>
      </c>
      <c r="C598" s="146">
        <f t="shared" si="135"/>
        <v>1.2528666308248219E-3</v>
      </c>
      <c r="D598" s="145">
        <f t="shared" si="136"/>
        <v>1252866.630824822</v>
      </c>
      <c r="E598" s="144">
        <v>0</v>
      </c>
      <c r="F598" s="144">
        <v>0</v>
      </c>
      <c r="G598" s="144">
        <v>5.83</v>
      </c>
      <c r="H598" s="144">
        <v>0</v>
      </c>
      <c r="I598" s="144">
        <v>0</v>
      </c>
      <c r="J598" s="144">
        <v>0</v>
      </c>
      <c r="K598" s="144">
        <v>0</v>
      </c>
      <c r="L598" s="144">
        <v>0</v>
      </c>
      <c r="M598" s="144">
        <v>5.83</v>
      </c>
      <c r="N598" s="144">
        <v>0</v>
      </c>
      <c r="O598" s="144">
        <v>5.1967313849999996</v>
      </c>
      <c r="P598" s="144">
        <v>0</v>
      </c>
      <c r="Q598" s="144">
        <v>11.026731385</v>
      </c>
      <c r="R598" s="143">
        <f t="shared" si="137"/>
        <v>0</v>
      </c>
      <c r="S598" s="143">
        <f t="shared" si="138"/>
        <v>0</v>
      </c>
      <c r="T598" s="143">
        <f t="shared" si="139"/>
        <v>73042.124577087132</v>
      </c>
      <c r="U598" s="143">
        <f t="shared" si="140"/>
        <v>0</v>
      </c>
      <c r="V598" s="143">
        <f t="shared" si="141"/>
        <v>0</v>
      </c>
      <c r="W598" s="143">
        <f t="shared" si="142"/>
        <v>0</v>
      </c>
      <c r="X598" s="143">
        <f t="shared" si="143"/>
        <v>0</v>
      </c>
      <c r="Y598" s="143">
        <f t="shared" si="144"/>
        <v>0</v>
      </c>
      <c r="Z598" s="143">
        <f t="shared" si="145"/>
        <v>73042.124577087132</v>
      </c>
      <c r="AA598" s="143">
        <f t="shared" si="146"/>
        <v>0</v>
      </c>
      <c r="AB598" s="143">
        <f t="shared" si="147"/>
        <v>65108.113416265602</v>
      </c>
      <c r="AC598" s="143">
        <f t="shared" si="148"/>
        <v>0</v>
      </c>
      <c r="AD598" s="143">
        <f t="shared" si="149"/>
        <v>138150.23799335273</v>
      </c>
      <c r="AE598" s="142"/>
    </row>
    <row r="599" spans="1:31" x14ac:dyDescent="0.3">
      <c r="A599" s="147" t="s">
        <v>3077</v>
      </c>
      <c r="B599" s="147">
        <v>0.68638174124582918</v>
      </c>
      <c r="C599" s="146">
        <f t="shared" si="135"/>
        <v>1.3330371398488456E-3</v>
      </c>
      <c r="D599" s="145">
        <f t="shared" si="136"/>
        <v>1333037.1398488455</v>
      </c>
      <c r="E599" s="144">
        <v>0</v>
      </c>
      <c r="F599" s="144">
        <v>0</v>
      </c>
      <c r="G599" s="144">
        <v>0</v>
      </c>
      <c r="H599" s="144">
        <v>0</v>
      </c>
      <c r="I599" s="144">
        <v>0</v>
      </c>
      <c r="J599" s="144">
        <v>0</v>
      </c>
      <c r="K599" s="144">
        <v>0</v>
      </c>
      <c r="L599" s="144">
        <v>0</v>
      </c>
      <c r="M599" s="144">
        <v>0</v>
      </c>
      <c r="N599" s="144">
        <v>0</v>
      </c>
      <c r="O599" s="144">
        <v>0</v>
      </c>
      <c r="P599" s="144">
        <v>0</v>
      </c>
      <c r="Q599" s="144">
        <v>0</v>
      </c>
      <c r="R599" s="143">
        <f t="shared" si="137"/>
        <v>0</v>
      </c>
      <c r="S599" s="143">
        <f t="shared" si="138"/>
        <v>0</v>
      </c>
      <c r="T599" s="143">
        <f t="shared" si="139"/>
        <v>0</v>
      </c>
      <c r="U599" s="143">
        <f t="shared" si="140"/>
        <v>0</v>
      </c>
      <c r="V599" s="143">
        <f t="shared" si="141"/>
        <v>0</v>
      </c>
      <c r="W599" s="143">
        <f t="shared" si="142"/>
        <v>0</v>
      </c>
      <c r="X599" s="143">
        <f t="shared" si="143"/>
        <v>0</v>
      </c>
      <c r="Y599" s="143">
        <f t="shared" si="144"/>
        <v>0</v>
      </c>
      <c r="Z599" s="143">
        <f t="shared" si="145"/>
        <v>0</v>
      </c>
      <c r="AA599" s="143">
        <f t="shared" si="146"/>
        <v>0</v>
      </c>
      <c r="AB599" s="143">
        <f t="shared" si="147"/>
        <v>0</v>
      </c>
      <c r="AC599" s="143">
        <f t="shared" si="148"/>
        <v>0</v>
      </c>
      <c r="AD599" s="143">
        <f t="shared" si="149"/>
        <v>0</v>
      </c>
      <c r="AE599" s="142"/>
    </row>
    <row r="600" spans="1:31" x14ac:dyDescent="0.3">
      <c r="A600" s="147" t="s">
        <v>3076</v>
      </c>
      <c r="B600" s="147">
        <v>0.69126706837835838</v>
      </c>
      <c r="C600" s="146">
        <f t="shared" si="135"/>
        <v>1.3425250415755909E-3</v>
      </c>
      <c r="D600" s="145">
        <f t="shared" si="136"/>
        <v>1342525.0415755908</v>
      </c>
      <c r="E600" s="144">
        <v>0</v>
      </c>
      <c r="F600" s="144">
        <v>0</v>
      </c>
      <c r="G600" s="144">
        <v>0</v>
      </c>
      <c r="H600" s="144">
        <v>0</v>
      </c>
      <c r="I600" s="144">
        <v>0</v>
      </c>
      <c r="J600" s="144">
        <v>0</v>
      </c>
      <c r="K600" s="144">
        <v>0</v>
      </c>
      <c r="L600" s="144">
        <v>0</v>
      </c>
      <c r="M600" s="144">
        <v>0</v>
      </c>
      <c r="N600" s="144">
        <v>0</v>
      </c>
      <c r="O600" s="144">
        <v>0</v>
      </c>
      <c r="P600" s="144">
        <v>0</v>
      </c>
      <c r="Q600" s="144">
        <v>0</v>
      </c>
      <c r="R600" s="143">
        <f t="shared" si="137"/>
        <v>0</v>
      </c>
      <c r="S600" s="143">
        <f t="shared" si="138"/>
        <v>0</v>
      </c>
      <c r="T600" s="143">
        <f t="shared" si="139"/>
        <v>0</v>
      </c>
      <c r="U600" s="143">
        <f t="shared" si="140"/>
        <v>0</v>
      </c>
      <c r="V600" s="143">
        <f t="shared" si="141"/>
        <v>0</v>
      </c>
      <c r="W600" s="143">
        <f t="shared" si="142"/>
        <v>0</v>
      </c>
      <c r="X600" s="143">
        <f t="shared" si="143"/>
        <v>0</v>
      </c>
      <c r="Y600" s="143">
        <f t="shared" si="144"/>
        <v>0</v>
      </c>
      <c r="Z600" s="143">
        <f t="shared" si="145"/>
        <v>0</v>
      </c>
      <c r="AA600" s="143">
        <f t="shared" si="146"/>
        <v>0</v>
      </c>
      <c r="AB600" s="143">
        <f t="shared" si="147"/>
        <v>0</v>
      </c>
      <c r="AC600" s="143">
        <f t="shared" si="148"/>
        <v>0</v>
      </c>
      <c r="AD600" s="143">
        <f t="shared" si="149"/>
        <v>0</v>
      </c>
      <c r="AE600" s="142"/>
    </row>
    <row r="601" spans="1:31" x14ac:dyDescent="0.3">
      <c r="A601" s="147" t="s">
        <v>3075</v>
      </c>
      <c r="B601" s="147">
        <v>0.48323191535350007</v>
      </c>
      <c r="C601" s="146">
        <f t="shared" si="135"/>
        <v>9.3849537599485712E-4</v>
      </c>
      <c r="D601" s="145">
        <f t="shared" si="136"/>
        <v>938495.37599485717</v>
      </c>
      <c r="E601" s="144">
        <v>0</v>
      </c>
      <c r="F601" s="144">
        <v>0</v>
      </c>
      <c r="G601" s="144">
        <v>0</v>
      </c>
      <c r="H601" s="144">
        <v>4.34</v>
      </c>
      <c r="I601" s="144">
        <v>0.16</v>
      </c>
      <c r="J601" s="144">
        <v>0</v>
      </c>
      <c r="K601" s="144">
        <v>0</v>
      </c>
      <c r="L601" s="144">
        <v>4.5</v>
      </c>
      <c r="M601" s="144">
        <v>0</v>
      </c>
      <c r="N601" s="144">
        <v>0</v>
      </c>
      <c r="O601" s="144">
        <v>0</v>
      </c>
      <c r="P601" s="144">
        <v>0</v>
      </c>
      <c r="Q601" s="144">
        <v>0</v>
      </c>
      <c r="R601" s="143">
        <f t="shared" si="137"/>
        <v>0</v>
      </c>
      <c r="S601" s="143">
        <f t="shared" si="138"/>
        <v>0</v>
      </c>
      <c r="T601" s="143">
        <f t="shared" si="139"/>
        <v>0</v>
      </c>
      <c r="U601" s="143">
        <f t="shared" si="140"/>
        <v>40730.699318176805</v>
      </c>
      <c r="V601" s="143">
        <f t="shared" si="141"/>
        <v>1501.5926015917714</v>
      </c>
      <c r="W601" s="143">
        <f t="shared" si="142"/>
        <v>0</v>
      </c>
      <c r="X601" s="143">
        <f t="shared" si="143"/>
        <v>0</v>
      </c>
      <c r="Y601" s="143">
        <f t="shared" si="144"/>
        <v>42232.291919768577</v>
      </c>
      <c r="Z601" s="143">
        <f t="shared" si="145"/>
        <v>0</v>
      </c>
      <c r="AA601" s="143">
        <f t="shared" si="146"/>
        <v>0</v>
      </c>
      <c r="AB601" s="143">
        <f t="shared" si="147"/>
        <v>0</v>
      </c>
      <c r="AC601" s="143">
        <f t="shared" si="148"/>
        <v>0</v>
      </c>
      <c r="AD601" s="143">
        <f t="shared" si="149"/>
        <v>0</v>
      </c>
      <c r="AE601" s="142"/>
    </row>
    <row r="602" spans="1:31" x14ac:dyDescent="0.3">
      <c r="A602" s="147" t="s">
        <v>3074</v>
      </c>
      <c r="B602" s="147">
        <v>0.729701164111486</v>
      </c>
      <c r="C602" s="146">
        <f t="shared" si="135"/>
        <v>1.4171687477962311E-3</v>
      </c>
      <c r="D602" s="145">
        <f t="shared" si="136"/>
        <v>1417168.7477962312</v>
      </c>
      <c r="E602" s="144">
        <v>0</v>
      </c>
      <c r="F602" s="144">
        <v>0</v>
      </c>
      <c r="G602" s="144">
        <v>0</v>
      </c>
      <c r="H602" s="144">
        <v>0</v>
      </c>
      <c r="I602" s="144">
        <v>0</v>
      </c>
      <c r="J602" s="144">
        <v>0</v>
      </c>
      <c r="K602" s="144">
        <v>0</v>
      </c>
      <c r="L602" s="144">
        <v>0</v>
      </c>
      <c r="M602" s="144">
        <v>0</v>
      </c>
      <c r="N602" s="144">
        <v>0</v>
      </c>
      <c r="O602" s="144">
        <v>0</v>
      </c>
      <c r="P602" s="144">
        <v>0</v>
      </c>
      <c r="Q602" s="144">
        <v>0</v>
      </c>
      <c r="R602" s="143">
        <f t="shared" si="137"/>
        <v>0</v>
      </c>
      <c r="S602" s="143">
        <f t="shared" si="138"/>
        <v>0</v>
      </c>
      <c r="T602" s="143">
        <f t="shared" si="139"/>
        <v>0</v>
      </c>
      <c r="U602" s="143">
        <f t="shared" si="140"/>
        <v>0</v>
      </c>
      <c r="V602" s="143">
        <f t="shared" si="141"/>
        <v>0</v>
      </c>
      <c r="W602" s="143">
        <f t="shared" si="142"/>
        <v>0</v>
      </c>
      <c r="X602" s="143">
        <f t="shared" si="143"/>
        <v>0</v>
      </c>
      <c r="Y602" s="143">
        <f t="shared" si="144"/>
        <v>0</v>
      </c>
      <c r="Z602" s="143">
        <f t="shared" si="145"/>
        <v>0</v>
      </c>
      <c r="AA602" s="143">
        <f t="shared" si="146"/>
        <v>0</v>
      </c>
      <c r="AB602" s="143">
        <f t="shared" si="147"/>
        <v>0</v>
      </c>
      <c r="AC602" s="143">
        <f t="shared" si="148"/>
        <v>0</v>
      </c>
      <c r="AD602" s="143">
        <f t="shared" si="149"/>
        <v>0</v>
      </c>
      <c r="AE602" s="142"/>
    </row>
    <row r="603" spans="1:31" x14ac:dyDescent="0.3">
      <c r="A603" s="147" t="s">
        <v>3073</v>
      </c>
      <c r="B603" s="147">
        <v>0.27019126042288388</v>
      </c>
      <c r="C603" s="146">
        <f t="shared" si="135"/>
        <v>5.2474441460597981E-4</v>
      </c>
      <c r="D603" s="145">
        <f t="shared" si="136"/>
        <v>524744.41460597981</v>
      </c>
      <c r="E603" s="144">
        <v>0</v>
      </c>
      <c r="F603" s="144">
        <v>0</v>
      </c>
      <c r="G603" s="144">
        <v>0</v>
      </c>
      <c r="H603" s="144">
        <v>0</v>
      </c>
      <c r="I603" s="144">
        <v>0</v>
      </c>
      <c r="J603" s="144">
        <v>0</v>
      </c>
      <c r="K603" s="144">
        <v>0</v>
      </c>
      <c r="L603" s="144">
        <v>0</v>
      </c>
      <c r="M603" s="144">
        <v>0</v>
      </c>
      <c r="N603" s="144">
        <v>0</v>
      </c>
      <c r="O603" s="144">
        <v>0</v>
      </c>
      <c r="P603" s="144">
        <v>0</v>
      </c>
      <c r="Q603" s="144">
        <v>0</v>
      </c>
      <c r="R603" s="143">
        <f t="shared" si="137"/>
        <v>0</v>
      </c>
      <c r="S603" s="143">
        <f t="shared" si="138"/>
        <v>0</v>
      </c>
      <c r="T603" s="143">
        <f t="shared" si="139"/>
        <v>0</v>
      </c>
      <c r="U603" s="143">
        <f t="shared" si="140"/>
        <v>0</v>
      </c>
      <c r="V603" s="143">
        <f t="shared" si="141"/>
        <v>0</v>
      </c>
      <c r="W603" s="143">
        <f t="shared" si="142"/>
        <v>0</v>
      </c>
      <c r="X603" s="143">
        <f t="shared" si="143"/>
        <v>0</v>
      </c>
      <c r="Y603" s="143">
        <f t="shared" si="144"/>
        <v>0</v>
      </c>
      <c r="Z603" s="143">
        <f t="shared" si="145"/>
        <v>0</v>
      </c>
      <c r="AA603" s="143">
        <f t="shared" si="146"/>
        <v>0</v>
      </c>
      <c r="AB603" s="143">
        <f t="shared" si="147"/>
        <v>0</v>
      </c>
      <c r="AC603" s="143">
        <f t="shared" si="148"/>
        <v>0</v>
      </c>
      <c r="AD603" s="143">
        <f t="shared" si="149"/>
        <v>0</v>
      </c>
      <c r="AE603" s="142"/>
    </row>
    <row r="604" spans="1:31" x14ac:dyDescent="0.3">
      <c r="A604" s="147" t="s">
        <v>3072</v>
      </c>
      <c r="B604" s="147">
        <v>1.6730717584736543E-2</v>
      </c>
      <c r="C604" s="146">
        <f t="shared" si="135"/>
        <v>3.2493096154182573E-5</v>
      </c>
      <c r="D604" s="145">
        <f t="shared" si="136"/>
        <v>32493.096154182575</v>
      </c>
      <c r="E604" s="144">
        <v>0</v>
      </c>
      <c r="F604" s="144">
        <v>0</v>
      </c>
      <c r="G604" s="144">
        <v>0</v>
      </c>
      <c r="H604" s="144">
        <v>0</v>
      </c>
      <c r="I604" s="144">
        <v>0</v>
      </c>
      <c r="J604" s="144">
        <v>0</v>
      </c>
      <c r="K604" s="144">
        <v>0</v>
      </c>
      <c r="L604" s="144">
        <v>0</v>
      </c>
      <c r="M604" s="144">
        <v>0</v>
      </c>
      <c r="N604" s="144">
        <v>0</v>
      </c>
      <c r="O604" s="144">
        <v>0</v>
      </c>
      <c r="P604" s="144">
        <v>0</v>
      </c>
      <c r="Q604" s="144">
        <v>0</v>
      </c>
      <c r="R604" s="143">
        <f t="shared" si="137"/>
        <v>0</v>
      </c>
      <c r="S604" s="143">
        <f t="shared" si="138"/>
        <v>0</v>
      </c>
      <c r="T604" s="143">
        <f t="shared" si="139"/>
        <v>0</v>
      </c>
      <c r="U604" s="143">
        <f t="shared" si="140"/>
        <v>0</v>
      </c>
      <c r="V604" s="143">
        <f t="shared" si="141"/>
        <v>0</v>
      </c>
      <c r="W604" s="143">
        <f t="shared" si="142"/>
        <v>0</v>
      </c>
      <c r="X604" s="143">
        <f t="shared" si="143"/>
        <v>0</v>
      </c>
      <c r="Y604" s="143">
        <f t="shared" si="144"/>
        <v>0</v>
      </c>
      <c r="Z604" s="143">
        <f t="shared" si="145"/>
        <v>0</v>
      </c>
      <c r="AA604" s="143">
        <f t="shared" si="146"/>
        <v>0</v>
      </c>
      <c r="AB604" s="143">
        <f t="shared" si="147"/>
        <v>0</v>
      </c>
      <c r="AC604" s="143">
        <f t="shared" si="148"/>
        <v>0</v>
      </c>
      <c r="AD604" s="143">
        <f t="shared" si="149"/>
        <v>0</v>
      </c>
      <c r="AE604" s="142"/>
    </row>
    <row r="605" spans="1:31" x14ac:dyDescent="0.3">
      <c r="A605" s="147" t="s">
        <v>3071</v>
      </c>
      <c r="B605" s="147">
        <v>0.16024475077301015</v>
      </c>
      <c r="C605" s="146">
        <f t="shared" si="135"/>
        <v>3.1121486981650179E-4</v>
      </c>
      <c r="D605" s="145">
        <f t="shared" si="136"/>
        <v>311214.8698165018</v>
      </c>
      <c r="E605" s="144">
        <v>0</v>
      </c>
      <c r="F605" s="144">
        <v>0</v>
      </c>
      <c r="G605" s="144">
        <v>0</v>
      </c>
      <c r="H605" s="144">
        <v>0</v>
      </c>
      <c r="I605" s="144">
        <v>0</v>
      </c>
      <c r="J605" s="144">
        <v>0</v>
      </c>
      <c r="K605" s="144">
        <v>0</v>
      </c>
      <c r="L605" s="144">
        <v>0</v>
      </c>
      <c r="M605" s="144">
        <v>0</v>
      </c>
      <c r="N605" s="144">
        <v>0</v>
      </c>
      <c r="O605" s="144">
        <v>0</v>
      </c>
      <c r="P605" s="144">
        <v>0</v>
      </c>
      <c r="Q605" s="144">
        <v>0</v>
      </c>
      <c r="R605" s="143">
        <f t="shared" si="137"/>
        <v>0</v>
      </c>
      <c r="S605" s="143">
        <f t="shared" si="138"/>
        <v>0</v>
      </c>
      <c r="T605" s="143">
        <f t="shared" si="139"/>
        <v>0</v>
      </c>
      <c r="U605" s="143">
        <f t="shared" si="140"/>
        <v>0</v>
      </c>
      <c r="V605" s="143">
        <f t="shared" si="141"/>
        <v>0</v>
      </c>
      <c r="W605" s="143">
        <f t="shared" si="142"/>
        <v>0</v>
      </c>
      <c r="X605" s="143">
        <f t="shared" si="143"/>
        <v>0</v>
      </c>
      <c r="Y605" s="143">
        <f t="shared" si="144"/>
        <v>0</v>
      </c>
      <c r="Z605" s="143">
        <f t="shared" si="145"/>
        <v>0</v>
      </c>
      <c r="AA605" s="143">
        <f t="shared" si="146"/>
        <v>0</v>
      </c>
      <c r="AB605" s="143">
        <f t="shared" si="147"/>
        <v>0</v>
      </c>
      <c r="AC605" s="143">
        <f t="shared" si="148"/>
        <v>0</v>
      </c>
      <c r="AD605" s="143">
        <f t="shared" si="149"/>
        <v>0</v>
      </c>
      <c r="AE605" s="142"/>
    </row>
    <row r="606" spans="1:31" x14ac:dyDescent="0.3">
      <c r="A606" s="147" t="s">
        <v>3070</v>
      </c>
      <c r="B606" s="147">
        <v>0.3868346211929875</v>
      </c>
      <c r="C606" s="146">
        <f t="shared" si="135"/>
        <v>7.5128006187000999E-4</v>
      </c>
      <c r="D606" s="145">
        <f t="shared" si="136"/>
        <v>751280.06187000999</v>
      </c>
      <c r="E606" s="144">
        <v>0</v>
      </c>
      <c r="F606" s="144">
        <v>0</v>
      </c>
      <c r="G606" s="144">
        <v>0</v>
      </c>
      <c r="H606" s="144">
        <v>0</v>
      </c>
      <c r="I606" s="144">
        <v>0</v>
      </c>
      <c r="J606" s="144">
        <v>0</v>
      </c>
      <c r="K606" s="144">
        <v>0</v>
      </c>
      <c r="L606" s="144">
        <v>0</v>
      </c>
      <c r="M606" s="144">
        <v>0</v>
      </c>
      <c r="N606" s="144">
        <v>0</v>
      </c>
      <c r="O606" s="144">
        <v>0</v>
      </c>
      <c r="P606" s="144">
        <v>0</v>
      </c>
      <c r="Q606" s="144">
        <v>0</v>
      </c>
      <c r="R606" s="143">
        <f t="shared" si="137"/>
        <v>0</v>
      </c>
      <c r="S606" s="143">
        <f t="shared" si="138"/>
        <v>0</v>
      </c>
      <c r="T606" s="143">
        <f t="shared" si="139"/>
        <v>0</v>
      </c>
      <c r="U606" s="143">
        <f t="shared" si="140"/>
        <v>0</v>
      </c>
      <c r="V606" s="143">
        <f t="shared" si="141"/>
        <v>0</v>
      </c>
      <c r="W606" s="143">
        <f t="shared" si="142"/>
        <v>0</v>
      </c>
      <c r="X606" s="143">
        <f t="shared" si="143"/>
        <v>0</v>
      </c>
      <c r="Y606" s="143">
        <f t="shared" si="144"/>
        <v>0</v>
      </c>
      <c r="Z606" s="143">
        <f t="shared" si="145"/>
        <v>0</v>
      </c>
      <c r="AA606" s="143">
        <f t="shared" si="146"/>
        <v>0</v>
      </c>
      <c r="AB606" s="143">
        <f t="shared" si="147"/>
        <v>0</v>
      </c>
      <c r="AC606" s="143">
        <f t="shared" si="148"/>
        <v>0</v>
      </c>
      <c r="AD606" s="143">
        <f t="shared" si="149"/>
        <v>0</v>
      </c>
      <c r="AE606" s="142"/>
    </row>
    <row r="607" spans="1:31" x14ac:dyDescent="0.3">
      <c r="A607" s="147" t="s">
        <v>3069</v>
      </c>
      <c r="B607" s="147">
        <v>0.92983712776738559</v>
      </c>
      <c r="C607" s="146">
        <f t="shared" si="135"/>
        <v>1.8058572232334032E-3</v>
      </c>
      <c r="D607" s="145">
        <f t="shared" si="136"/>
        <v>1805857.2232334032</v>
      </c>
      <c r="E607" s="144">
        <v>0</v>
      </c>
      <c r="F607" s="144">
        <v>0</v>
      </c>
      <c r="G607" s="144">
        <v>0</v>
      </c>
      <c r="H607" s="144">
        <v>0</v>
      </c>
      <c r="I607" s="144">
        <v>0</v>
      </c>
      <c r="J607" s="144">
        <v>0</v>
      </c>
      <c r="K607" s="144">
        <v>0</v>
      </c>
      <c r="L607" s="144">
        <v>0</v>
      </c>
      <c r="M607" s="144">
        <v>0</v>
      </c>
      <c r="N607" s="144">
        <v>0</v>
      </c>
      <c r="O607" s="144">
        <v>0</v>
      </c>
      <c r="P607" s="144">
        <v>0</v>
      </c>
      <c r="Q607" s="144">
        <v>0</v>
      </c>
      <c r="R607" s="143">
        <f t="shared" si="137"/>
        <v>0</v>
      </c>
      <c r="S607" s="143">
        <f t="shared" si="138"/>
        <v>0</v>
      </c>
      <c r="T607" s="143">
        <f t="shared" si="139"/>
        <v>0</v>
      </c>
      <c r="U607" s="143">
        <f t="shared" si="140"/>
        <v>0</v>
      </c>
      <c r="V607" s="143">
        <f t="shared" si="141"/>
        <v>0</v>
      </c>
      <c r="W607" s="143">
        <f t="shared" si="142"/>
        <v>0</v>
      </c>
      <c r="X607" s="143">
        <f t="shared" si="143"/>
        <v>0</v>
      </c>
      <c r="Y607" s="143">
        <f t="shared" si="144"/>
        <v>0</v>
      </c>
      <c r="Z607" s="143">
        <f t="shared" si="145"/>
        <v>0</v>
      </c>
      <c r="AA607" s="143">
        <f t="shared" si="146"/>
        <v>0</v>
      </c>
      <c r="AB607" s="143">
        <f t="shared" si="147"/>
        <v>0</v>
      </c>
      <c r="AC607" s="143">
        <f t="shared" si="148"/>
        <v>0</v>
      </c>
      <c r="AD607" s="143">
        <f t="shared" si="149"/>
        <v>0</v>
      </c>
      <c r="AE607" s="142"/>
    </row>
    <row r="608" spans="1:31" x14ac:dyDescent="0.3">
      <c r="A608" s="147" t="s">
        <v>3068</v>
      </c>
      <c r="B608" s="147">
        <v>0.6362999176381352</v>
      </c>
      <c r="C608" s="146">
        <f t="shared" si="135"/>
        <v>1.2357721240585959E-3</v>
      </c>
      <c r="D608" s="145">
        <f t="shared" si="136"/>
        <v>1235772.1240585959</v>
      </c>
      <c r="E608" s="144">
        <v>0</v>
      </c>
      <c r="F608" s="144">
        <v>0</v>
      </c>
      <c r="G608" s="144">
        <v>0</v>
      </c>
      <c r="H608" s="144">
        <v>0</v>
      </c>
      <c r="I608" s="144">
        <v>0</v>
      </c>
      <c r="J608" s="144">
        <v>0</v>
      </c>
      <c r="K608" s="144">
        <v>0</v>
      </c>
      <c r="L608" s="144">
        <v>0</v>
      </c>
      <c r="M608" s="144">
        <v>0</v>
      </c>
      <c r="N608" s="144">
        <v>0</v>
      </c>
      <c r="O608" s="144">
        <v>0</v>
      </c>
      <c r="P608" s="144">
        <v>0</v>
      </c>
      <c r="Q608" s="144">
        <v>0</v>
      </c>
      <c r="R608" s="143">
        <f t="shared" si="137"/>
        <v>0</v>
      </c>
      <c r="S608" s="143">
        <f t="shared" si="138"/>
        <v>0</v>
      </c>
      <c r="T608" s="143">
        <f t="shared" si="139"/>
        <v>0</v>
      </c>
      <c r="U608" s="143">
        <f t="shared" si="140"/>
        <v>0</v>
      </c>
      <c r="V608" s="143">
        <f t="shared" si="141"/>
        <v>0</v>
      </c>
      <c r="W608" s="143">
        <f t="shared" si="142"/>
        <v>0</v>
      </c>
      <c r="X608" s="143">
        <f t="shared" si="143"/>
        <v>0</v>
      </c>
      <c r="Y608" s="143">
        <f t="shared" si="144"/>
        <v>0</v>
      </c>
      <c r="Z608" s="143">
        <f t="shared" si="145"/>
        <v>0</v>
      </c>
      <c r="AA608" s="143">
        <f t="shared" si="146"/>
        <v>0</v>
      </c>
      <c r="AB608" s="143">
        <f t="shared" si="147"/>
        <v>0</v>
      </c>
      <c r="AC608" s="143">
        <f t="shared" si="148"/>
        <v>0</v>
      </c>
      <c r="AD608" s="143">
        <f t="shared" si="149"/>
        <v>0</v>
      </c>
      <c r="AE608" s="142"/>
    </row>
    <row r="609" spans="1:31" x14ac:dyDescent="0.3">
      <c r="A609" s="147" t="s">
        <v>3067</v>
      </c>
      <c r="B609" s="147">
        <v>0.35487821816089382</v>
      </c>
      <c r="C609" s="146">
        <f t="shared" si="135"/>
        <v>6.8921682571742963E-4</v>
      </c>
      <c r="D609" s="145">
        <f t="shared" si="136"/>
        <v>689216.82571742963</v>
      </c>
      <c r="E609" s="144">
        <v>0</v>
      </c>
      <c r="F609" s="144">
        <v>0</v>
      </c>
      <c r="G609" s="144">
        <v>0</v>
      </c>
      <c r="H609" s="144">
        <v>0</v>
      </c>
      <c r="I609" s="144">
        <v>0</v>
      </c>
      <c r="J609" s="144">
        <v>0</v>
      </c>
      <c r="K609" s="144">
        <v>0</v>
      </c>
      <c r="L609" s="144">
        <v>0</v>
      </c>
      <c r="M609" s="144">
        <v>0</v>
      </c>
      <c r="N609" s="144">
        <v>0</v>
      </c>
      <c r="O609" s="144">
        <v>0</v>
      </c>
      <c r="P609" s="144">
        <v>0</v>
      </c>
      <c r="Q609" s="144">
        <v>0</v>
      </c>
      <c r="R609" s="143">
        <f t="shared" si="137"/>
        <v>0</v>
      </c>
      <c r="S609" s="143">
        <f t="shared" si="138"/>
        <v>0</v>
      </c>
      <c r="T609" s="143">
        <f t="shared" si="139"/>
        <v>0</v>
      </c>
      <c r="U609" s="143">
        <f t="shared" si="140"/>
        <v>0</v>
      </c>
      <c r="V609" s="143">
        <f t="shared" si="141"/>
        <v>0</v>
      </c>
      <c r="W609" s="143">
        <f t="shared" si="142"/>
        <v>0</v>
      </c>
      <c r="X609" s="143">
        <f t="shared" si="143"/>
        <v>0</v>
      </c>
      <c r="Y609" s="143">
        <f t="shared" si="144"/>
        <v>0</v>
      </c>
      <c r="Z609" s="143">
        <f t="shared" si="145"/>
        <v>0</v>
      </c>
      <c r="AA609" s="143">
        <f t="shared" si="146"/>
        <v>0</v>
      </c>
      <c r="AB609" s="143">
        <f t="shared" si="147"/>
        <v>0</v>
      </c>
      <c r="AC609" s="143">
        <f t="shared" si="148"/>
        <v>0</v>
      </c>
      <c r="AD609" s="143">
        <f t="shared" si="149"/>
        <v>0</v>
      </c>
      <c r="AE609" s="142"/>
    </row>
    <row r="610" spans="1:31" x14ac:dyDescent="0.3">
      <c r="A610" s="147" t="s">
        <v>3066</v>
      </c>
      <c r="B610" s="147">
        <v>0.78615991871320956</v>
      </c>
      <c r="C610" s="146">
        <f t="shared" si="135"/>
        <v>1.5268185421178349E-3</v>
      </c>
      <c r="D610" s="145">
        <f t="shared" si="136"/>
        <v>1526818.5421178348</v>
      </c>
      <c r="E610" s="144">
        <v>0</v>
      </c>
      <c r="F610" s="144">
        <v>0</v>
      </c>
      <c r="G610" s="144">
        <v>0</v>
      </c>
      <c r="H610" s="144">
        <v>0</v>
      </c>
      <c r="I610" s="144">
        <v>0</v>
      </c>
      <c r="J610" s="144">
        <v>0</v>
      </c>
      <c r="K610" s="144">
        <v>0</v>
      </c>
      <c r="L610" s="144">
        <v>0</v>
      </c>
      <c r="M610" s="144">
        <v>0</v>
      </c>
      <c r="N610" s="144">
        <v>0</v>
      </c>
      <c r="O610" s="144">
        <v>0</v>
      </c>
      <c r="P610" s="144">
        <v>0</v>
      </c>
      <c r="Q610" s="144">
        <v>0</v>
      </c>
      <c r="R610" s="143">
        <f t="shared" si="137"/>
        <v>0</v>
      </c>
      <c r="S610" s="143">
        <f t="shared" si="138"/>
        <v>0</v>
      </c>
      <c r="T610" s="143">
        <f t="shared" si="139"/>
        <v>0</v>
      </c>
      <c r="U610" s="143">
        <f t="shared" si="140"/>
        <v>0</v>
      </c>
      <c r="V610" s="143">
        <f t="shared" si="141"/>
        <v>0</v>
      </c>
      <c r="W610" s="143">
        <f t="shared" si="142"/>
        <v>0</v>
      </c>
      <c r="X610" s="143">
        <f t="shared" si="143"/>
        <v>0</v>
      </c>
      <c r="Y610" s="143">
        <f t="shared" si="144"/>
        <v>0</v>
      </c>
      <c r="Z610" s="143">
        <f t="shared" si="145"/>
        <v>0</v>
      </c>
      <c r="AA610" s="143">
        <f t="shared" si="146"/>
        <v>0</v>
      </c>
      <c r="AB610" s="143">
        <f t="shared" si="147"/>
        <v>0</v>
      </c>
      <c r="AC610" s="143">
        <f t="shared" si="148"/>
        <v>0</v>
      </c>
      <c r="AD610" s="143">
        <f t="shared" si="149"/>
        <v>0</v>
      </c>
      <c r="AE610" s="142"/>
    </row>
    <row r="611" spans="1:31" x14ac:dyDescent="0.3">
      <c r="A611" s="147" t="s">
        <v>3065</v>
      </c>
      <c r="B611" s="147">
        <v>0.91993099772686138</v>
      </c>
      <c r="C611" s="146">
        <f t="shared" si="135"/>
        <v>1.786618309284115E-3</v>
      </c>
      <c r="D611" s="145">
        <f t="shared" si="136"/>
        <v>1786618.309284115</v>
      </c>
      <c r="E611" s="144">
        <v>0</v>
      </c>
      <c r="F611" s="144">
        <v>0</v>
      </c>
      <c r="G611" s="144">
        <v>0</v>
      </c>
      <c r="H611" s="144">
        <v>0</v>
      </c>
      <c r="I611" s="144">
        <v>0</v>
      </c>
      <c r="J611" s="144">
        <v>0</v>
      </c>
      <c r="K611" s="144">
        <v>0</v>
      </c>
      <c r="L611" s="144">
        <v>0</v>
      </c>
      <c r="M611" s="144">
        <v>0</v>
      </c>
      <c r="N611" s="144">
        <v>0</v>
      </c>
      <c r="O611" s="144">
        <v>0</v>
      </c>
      <c r="P611" s="144">
        <v>0</v>
      </c>
      <c r="Q611" s="144">
        <v>0</v>
      </c>
      <c r="R611" s="143">
        <f t="shared" si="137"/>
        <v>0</v>
      </c>
      <c r="S611" s="143">
        <f t="shared" si="138"/>
        <v>0</v>
      </c>
      <c r="T611" s="143">
        <f t="shared" si="139"/>
        <v>0</v>
      </c>
      <c r="U611" s="143">
        <f t="shared" si="140"/>
        <v>0</v>
      </c>
      <c r="V611" s="143">
        <f t="shared" si="141"/>
        <v>0</v>
      </c>
      <c r="W611" s="143">
        <f t="shared" si="142"/>
        <v>0</v>
      </c>
      <c r="X611" s="143">
        <f t="shared" si="143"/>
        <v>0</v>
      </c>
      <c r="Y611" s="143">
        <f t="shared" si="144"/>
        <v>0</v>
      </c>
      <c r="Z611" s="143">
        <f t="shared" si="145"/>
        <v>0</v>
      </c>
      <c r="AA611" s="143">
        <f t="shared" si="146"/>
        <v>0</v>
      </c>
      <c r="AB611" s="143">
        <f t="shared" si="147"/>
        <v>0</v>
      </c>
      <c r="AC611" s="143">
        <f t="shared" si="148"/>
        <v>0</v>
      </c>
      <c r="AD611" s="143">
        <f t="shared" si="149"/>
        <v>0</v>
      </c>
      <c r="AE611" s="142"/>
    </row>
    <row r="612" spans="1:31" x14ac:dyDescent="0.3">
      <c r="A612" s="147" t="s">
        <v>3064</v>
      </c>
      <c r="B612" s="147">
        <v>0.91483373316101368</v>
      </c>
      <c r="C612" s="146">
        <f t="shared" si="135"/>
        <v>1.7767187991870408E-3</v>
      </c>
      <c r="D612" s="145">
        <f t="shared" si="136"/>
        <v>1776718.7991870409</v>
      </c>
      <c r="E612" s="144">
        <v>4.01</v>
      </c>
      <c r="F612" s="144">
        <v>4.01</v>
      </c>
      <c r="G612" s="144">
        <v>0</v>
      </c>
      <c r="H612" s="144">
        <v>0</v>
      </c>
      <c r="I612" s="144">
        <v>0</v>
      </c>
      <c r="J612" s="144">
        <v>0</v>
      </c>
      <c r="K612" s="144">
        <v>0</v>
      </c>
      <c r="L612" s="144">
        <v>0</v>
      </c>
      <c r="M612" s="144">
        <v>0</v>
      </c>
      <c r="N612" s="144">
        <v>0</v>
      </c>
      <c r="O612" s="144">
        <v>0</v>
      </c>
      <c r="P612" s="144">
        <v>0</v>
      </c>
      <c r="Q612" s="144">
        <v>4.01</v>
      </c>
      <c r="R612" s="143">
        <f t="shared" si="137"/>
        <v>71246.423847400336</v>
      </c>
      <c r="S612" s="143">
        <f t="shared" si="138"/>
        <v>71246.423847400336</v>
      </c>
      <c r="T612" s="143">
        <f t="shared" si="139"/>
        <v>0</v>
      </c>
      <c r="U612" s="143">
        <f t="shared" si="140"/>
        <v>0</v>
      </c>
      <c r="V612" s="143">
        <f t="shared" si="141"/>
        <v>0</v>
      </c>
      <c r="W612" s="143">
        <f t="shared" si="142"/>
        <v>0</v>
      </c>
      <c r="X612" s="143">
        <f t="shared" si="143"/>
        <v>0</v>
      </c>
      <c r="Y612" s="143">
        <f t="shared" si="144"/>
        <v>0</v>
      </c>
      <c r="Z612" s="143">
        <f t="shared" si="145"/>
        <v>0</v>
      </c>
      <c r="AA612" s="143">
        <f t="shared" si="146"/>
        <v>0</v>
      </c>
      <c r="AB612" s="143">
        <f t="shared" si="147"/>
        <v>0</v>
      </c>
      <c r="AC612" s="143">
        <f t="shared" si="148"/>
        <v>0</v>
      </c>
      <c r="AD612" s="143">
        <f t="shared" si="149"/>
        <v>71246.423847400336</v>
      </c>
      <c r="AE612" s="142"/>
    </row>
    <row r="613" spans="1:31" x14ac:dyDescent="0.3">
      <c r="A613" s="147" t="s">
        <v>3063</v>
      </c>
      <c r="B613" s="147">
        <v>0.35979510595066244</v>
      </c>
      <c r="C613" s="146">
        <f t="shared" si="135"/>
        <v>6.9876602209368265E-4</v>
      </c>
      <c r="D613" s="145">
        <f t="shared" si="136"/>
        <v>698766.02209368267</v>
      </c>
      <c r="E613" s="144">
        <v>0</v>
      </c>
      <c r="F613" s="144">
        <v>0</v>
      </c>
      <c r="G613" s="144">
        <v>0</v>
      </c>
      <c r="H613" s="144">
        <v>0</v>
      </c>
      <c r="I613" s="144">
        <v>0</v>
      </c>
      <c r="J613" s="144">
        <v>0</v>
      </c>
      <c r="K613" s="144">
        <v>0</v>
      </c>
      <c r="L613" s="144">
        <v>0</v>
      </c>
      <c r="M613" s="144">
        <v>0</v>
      </c>
      <c r="N613" s="144">
        <v>0</v>
      </c>
      <c r="O613" s="144">
        <v>0</v>
      </c>
      <c r="P613" s="144">
        <v>0</v>
      </c>
      <c r="Q613" s="144">
        <v>0</v>
      </c>
      <c r="R613" s="143">
        <f t="shared" si="137"/>
        <v>0</v>
      </c>
      <c r="S613" s="143">
        <f t="shared" si="138"/>
        <v>0</v>
      </c>
      <c r="T613" s="143">
        <f t="shared" si="139"/>
        <v>0</v>
      </c>
      <c r="U613" s="143">
        <f t="shared" si="140"/>
        <v>0</v>
      </c>
      <c r="V613" s="143">
        <f t="shared" si="141"/>
        <v>0</v>
      </c>
      <c r="W613" s="143">
        <f t="shared" si="142"/>
        <v>0</v>
      </c>
      <c r="X613" s="143">
        <f t="shared" si="143"/>
        <v>0</v>
      </c>
      <c r="Y613" s="143">
        <f t="shared" si="144"/>
        <v>0</v>
      </c>
      <c r="Z613" s="143">
        <f t="shared" si="145"/>
        <v>0</v>
      </c>
      <c r="AA613" s="143">
        <f t="shared" si="146"/>
        <v>0</v>
      </c>
      <c r="AB613" s="143">
        <f t="shared" si="147"/>
        <v>0</v>
      </c>
      <c r="AC613" s="143">
        <f t="shared" si="148"/>
        <v>0</v>
      </c>
      <c r="AD613" s="143">
        <f t="shared" si="149"/>
        <v>0</v>
      </c>
      <c r="AE613" s="142"/>
    </row>
    <row r="614" spans="1:31" x14ac:dyDescent="0.3">
      <c r="A614" s="147" t="s">
        <v>3062</v>
      </c>
      <c r="B614" s="147">
        <v>5.8720312251597351E-2</v>
      </c>
      <c r="C614" s="146">
        <f t="shared" si="135"/>
        <v>1.140420153846511E-4</v>
      </c>
      <c r="D614" s="145">
        <f t="shared" si="136"/>
        <v>114042.01538465111</v>
      </c>
      <c r="E614" s="144">
        <v>0</v>
      </c>
      <c r="F614" s="144">
        <v>0</v>
      </c>
      <c r="G614" s="144">
        <v>0</v>
      </c>
      <c r="H614" s="144">
        <v>0</v>
      </c>
      <c r="I614" s="144">
        <v>0</v>
      </c>
      <c r="J614" s="144">
        <v>0</v>
      </c>
      <c r="K614" s="144">
        <v>0</v>
      </c>
      <c r="L614" s="144">
        <v>0</v>
      </c>
      <c r="M614" s="144">
        <v>0</v>
      </c>
      <c r="N614" s="144">
        <v>0</v>
      </c>
      <c r="O614" s="144">
        <v>0</v>
      </c>
      <c r="P614" s="144">
        <v>0</v>
      </c>
      <c r="Q614" s="144">
        <v>0</v>
      </c>
      <c r="R614" s="143">
        <f t="shared" si="137"/>
        <v>0</v>
      </c>
      <c r="S614" s="143">
        <f t="shared" si="138"/>
        <v>0</v>
      </c>
      <c r="T614" s="143">
        <f t="shared" si="139"/>
        <v>0</v>
      </c>
      <c r="U614" s="143">
        <f t="shared" si="140"/>
        <v>0</v>
      </c>
      <c r="V614" s="143">
        <f t="shared" si="141"/>
        <v>0</v>
      </c>
      <c r="W614" s="143">
        <f t="shared" si="142"/>
        <v>0</v>
      </c>
      <c r="X614" s="143">
        <f t="shared" si="143"/>
        <v>0</v>
      </c>
      <c r="Y614" s="143">
        <f t="shared" si="144"/>
        <v>0</v>
      </c>
      <c r="Z614" s="143">
        <f t="shared" si="145"/>
        <v>0</v>
      </c>
      <c r="AA614" s="143">
        <f t="shared" si="146"/>
        <v>0</v>
      </c>
      <c r="AB614" s="143">
        <f t="shared" si="147"/>
        <v>0</v>
      </c>
      <c r="AC614" s="143">
        <f t="shared" si="148"/>
        <v>0</v>
      </c>
      <c r="AD614" s="143">
        <f t="shared" si="149"/>
        <v>0</v>
      </c>
      <c r="AE614" s="142"/>
    </row>
    <row r="615" spans="1:31" x14ac:dyDescent="0.3">
      <c r="A615" s="147" t="s">
        <v>3061</v>
      </c>
      <c r="B615" s="147">
        <v>0.34327321014456313</v>
      </c>
      <c r="C615" s="146">
        <f t="shared" si="135"/>
        <v>6.6667848332805691E-4</v>
      </c>
      <c r="D615" s="145">
        <f t="shared" si="136"/>
        <v>666678.48332805687</v>
      </c>
      <c r="E615" s="144">
        <v>0.28000000000000003</v>
      </c>
      <c r="F615" s="144">
        <v>0.14000000000000001</v>
      </c>
      <c r="G615" s="144">
        <v>0.04</v>
      </c>
      <c r="H615" s="144">
        <v>0.22</v>
      </c>
      <c r="I615" s="144">
        <v>0</v>
      </c>
      <c r="J615" s="144">
        <v>0</v>
      </c>
      <c r="K615" s="144">
        <v>0</v>
      </c>
      <c r="L615" s="144">
        <v>0.22</v>
      </c>
      <c r="M615" s="144">
        <v>0</v>
      </c>
      <c r="N615" s="144">
        <v>0</v>
      </c>
      <c r="O615" s="144">
        <v>0</v>
      </c>
      <c r="P615" s="144">
        <v>0</v>
      </c>
      <c r="Q615" s="144">
        <v>0.32</v>
      </c>
      <c r="R615" s="143">
        <f t="shared" si="137"/>
        <v>1866.6997533185595</v>
      </c>
      <c r="S615" s="143">
        <f t="shared" si="138"/>
        <v>933.34987665927974</v>
      </c>
      <c r="T615" s="143">
        <f t="shared" si="139"/>
        <v>266.67139333122276</v>
      </c>
      <c r="U615" s="143">
        <f t="shared" si="140"/>
        <v>1466.6926633217254</v>
      </c>
      <c r="V615" s="143">
        <f t="shared" si="141"/>
        <v>0</v>
      </c>
      <c r="W615" s="143">
        <f t="shared" si="142"/>
        <v>0</v>
      </c>
      <c r="X615" s="143">
        <f t="shared" si="143"/>
        <v>0</v>
      </c>
      <c r="Y615" s="143">
        <f t="shared" si="144"/>
        <v>1466.6926633217254</v>
      </c>
      <c r="Z615" s="143">
        <f t="shared" si="145"/>
        <v>0</v>
      </c>
      <c r="AA615" s="143">
        <f t="shared" si="146"/>
        <v>0</v>
      </c>
      <c r="AB615" s="143">
        <f t="shared" si="147"/>
        <v>0</v>
      </c>
      <c r="AC615" s="143">
        <f t="shared" si="148"/>
        <v>0</v>
      </c>
      <c r="AD615" s="143">
        <f t="shared" si="149"/>
        <v>2133.3711466497821</v>
      </c>
      <c r="AE615" s="142"/>
    </row>
    <row r="616" spans="1:31" x14ac:dyDescent="0.3">
      <c r="A616" s="147" t="s">
        <v>3060</v>
      </c>
      <c r="B616" s="147">
        <v>0.71522792246126266</v>
      </c>
      <c r="C616" s="146">
        <f t="shared" si="135"/>
        <v>1.3890599455155409E-3</v>
      </c>
      <c r="D616" s="145">
        <f t="shared" si="136"/>
        <v>1389059.9455155409</v>
      </c>
      <c r="E616" s="144">
        <v>0</v>
      </c>
      <c r="F616" s="144">
        <v>0</v>
      </c>
      <c r="G616" s="144">
        <v>0</v>
      </c>
      <c r="H616" s="144">
        <v>0</v>
      </c>
      <c r="I616" s="144">
        <v>0</v>
      </c>
      <c r="J616" s="144">
        <v>0</v>
      </c>
      <c r="K616" s="144">
        <v>0</v>
      </c>
      <c r="L616" s="144">
        <v>0</v>
      </c>
      <c r="M616" s="144">
        <v>0</v>
      </c>
      <c r="N616" s="144">
        <v>0</v>
      </c>
      <c r="O616" s="144">
        <v>0</v>
      </c>
      <c r="P616" s="144">
        <v>0</v>
      </c>
      <c r="Q616" s="144">
        <v>0</v>
      </c>
      <c r="R616" s="143">
        <f t="shared" si="137"/>
        <v>0</v>
      </c>
      <c r="S616" s="143">
        <f t="shared" si="138"/>
        <v>0</v>
      </c>
      <c r="T616" s="143">
        <f t="shared" si="139"/>
        <v>0</v>
      </c>
      <c r="U616" s="143">
        <f t="shared" si="140"/>
        <v>0</v>
      </c>
      <c r="V616" s="143">
        <f t="shared" si="141"/>
        <v>0</v>
      </c>
      <c r="W616" s="143">
        <f t="shared" si="142"/>
        <v>0</v>
      </c>
      <c r="X616" s="143">
        <f t="shared" si="143"/>
        <v>0</v>
      </c>
      <c r="Y616" s="143">
        <f t="shared" si="144"/>
        <v>0</v>
      </c>
      <c r="Z616" s="143">
        <f t="shared" si="145"/>
        <v>0</v>
      </c>
      <c r="AA616" s="143">
        <f t="shared" si="146"/>
        <v>0</v>
      </c>
      <c r="AB616" s="143">
        <f t="shared" si="147"/>
        <v>0</v>
      </c>
      <c r="AC616" s="143">
        <f t="shared" si="148"/>
        <v>0</v>
      </c>
      <c r="AD616" s="143">
        <f t="shared" si="149"/>
        <v>0</v>
      </c>
      <c r="AE616" s="142"/>
    </row>
    <row r="617" spans="1:31" x14ac:dyDescent="0.3">
      <c r="A617" s="147" t="s">
        <v>3059</v>
      </c>
      <c r="B617" s="147">
        <v>0.73192865447239042</v>
      </c>
      <c r="C617" s="146">
        <f t="shared" si="135"/>
        <v>1.4214948060249236E-3</v>
      </c>
      <c r="D617" s="145">
        <f t="shared" si="136"/>
        <v>1421494.8060249237</v>
      </c>
      <c r="E617" s="144">
        <v>0</v>
      </c>
      <c r="F617" s="144">
        <v>0</v>
      </c>
      <c r="G617" s="144">
        <v>0</v>
      </c>
      <c r="H617" s="144">
        <v>0</v>
      </c>
      <c r="I617" s="144">
        <v>0</v>
      </c>
      <c r="J617" s="144">
        <v>0</v>
      </c>
      <c r="K617" s="144">
        <v>0</v>
      </c>
      <c r="L617" s="144">
        <v>0</v>
      </c>
      <c r="M617" s="144">
        <v>0</v>
      </c>
      <c r="N617" s="144">
        <v>0</v>
      </c>
      <c r="O617" s="144">
        <v>0</v>
      </c>
      <c r="P617" s="144">
        <v>0</v>
      </c>
      <c r="Q617" s="144">
        <v>0</v>
      </c>
      <c r="R617" s="143">
        <f t="shared" si="137"/>
        <v>0</v>
      </c>
      <c r="S617" s="143">
        <f t="shared" si="138"/>
        <v>0</v>
      </c>
      <c r="T617" s="143">
        <f t="shared" si="139"/>
        <v>0</v>
      </c>
      <c r="U617" s="143">
        <f t="shared" si="140"/>
        <v>0</v>
      </c>
      <c r="V617" s="143">
        <f t="shared" si="141"/>
        <v>0</v>
      </c>
      <c r="W617" s="143">
        <f t="shared" si="142"/>
        <v>0</v>
      </c>
      <c r="X617" s="143">
        <f t="shared" si="143"/>
        <v>0</v>
      </c>
      <c r="Y617" s="143">
        <f t="shared" si="144"/>
        <v>0</v>
      </c>
      <c r="Z617" s="143">
        <f t="shared" si="145"/>
        <v>0</v>
      </c>
      <c r="AA617" s="143">
        <f t="shared" si="146"/>
        <v>0</v>
      </c>
      <c r="AB617" s="143">
        <f t="shared" si="147"/>
        <v>0</v>
      </c>
      <c r="AC617" s="143">
        <f t="shared" si="148"/>
        <v>0</v>
      </c>
      <c r="AD617" s="143">
        <f t="shared" si="149"/>
        <v>0</v>
      </c>
      <c r="AE617" s="142"/>
    </row>
    <row r="618" spans="1:31" x14ac:dyDescent="0.3">
      <c r="A618" s="147" t="s">
        <v>3058</v>
      </c>
      <c r="B618" s="147">
        <v>0.21817078285402436</v>
      </c>
      <c r="C618" s="146">
        <f t="shared" si="135"/>
        <v>4.2371429613852571E-4</v>
      </c>
      <c r="D618" s="145">
        <f t="shared" si="136"/>
        <v>423714.29613852571</v>
      </c>
      <c r="E618" s="144">
        <v>0</v>
      </c>
      <c r="F618" s="144">
        <v>0</v>
      </c>
      <c r="G618" s="144">
        <v>0</v>
      </c>
      <c r="H618" s="144">
        <v>0</v>
      </c>
      <c r="I618" s="144">
        <v>0</v>
      </c>
      <c r="J618" s="144">
        <v>0</v>
      </c>
      <c r="K618" s="144">
        <v>0</v>
      </c>
      <c r="L618" s="144">
        <v>0</v>
      </c>
      <c r="M618" s="144">
        <v>0</v>
      </c>
      <c r="N618" s="144">
        <v>0</v>
      </c>
      <c r="O618" s="144">
        <v>0</v>
      </c>
      <c r="P618" s="144">
        <v>0</v>
      </c>
      <c r="Q618" s="144">
        <v>0</v>
      </c>
      <c r="R618" s="143">
        <f t="shared" si="137"/>
        <v>0</v>
      </c>
      <c r="S618" s="143">
        <f t="shared" si="138"/>
        <v>0</v>
      </c>
      <c r="T618" s="143">
        <f t="shared" si="139"/>
        <v>0</v>
      </c>
      <c r="U618" s="143">
        <f t="shared" si="140"/>
        <v>0</v>
      </c>
      <c r="V618" s="143">
        <f t="shared" si="141"/>
        <v>0</v>
      </c>
      <c r="W618" s="143">
        <f t="shared" si="142"/>
        <v>0</v>
      </c>
      <c r="X618" s="143">
        <f t="shared" si="143"/>
        <v>0</v>
      </c>
      <c r="Y618" s="143">
        <f t="shared" si="144"/>
        <v>0</v>
      </c>
      <c r="Z618" s="143">
        <f t="shared" si="145"/>
        <v>0</v>
      </c>
      <c r="AA618" s="143">
        <f t="shared" si="146"/>
        <v>0</v>
      </c>
      <c r="AB618" s="143">
        <f t="shared" si="147"/>
        <v>0</v>
      </c>
      <c r="AC618" s="143">
        <f t="shared" si="148"/>
        <v>0</v>
      </c>
      <c r="AD618" s="143">
        <f t="shared" si="149"/>
        <v>0</v>
      </c>
      <c r="AE618" s="142"/>
    </row>
    <row r="619" spans="1:31" x14ac:dyDescent="0.3">
      <c r="A619" s="147" t="s">
        <v>3057</v>
      </c>
      <c r="B619" s="147">
        <v>0.55658018032667589</v>
      </c>
      <c r="C619" s="146">
        <f t="shared" si="135"/>
        <v>1.0809466614489947E-3</v>
      </c>
      <c r="D619" s="145">
        <f t="shared" si="136"/>
        <v>1080946.6614489947</v>
      </c>
      <c r="E619" s="144">
        <v>0</v>
      </c>
      <c r="F619" s="144">
        <v>0</v>
      </c>
      <c r="G619" s="144">
        <v>6.9</v>
      </c>
      <c r="H619" s="144">
        <v>0</v>
      </c>
      <c r="I619" s="144">
        <v>0</v>
      </c>
      <c r="J619" s="144">
        <v>0</v>
      </c>
      <c r="K619" s="144">
        <v>0</v>
      </c>
      <c r="L619" s="144">
        <v>0</v>
      </c>
      <c r="M619" s="144">
        <v>0</v>
      </c>
      <c r="N619" s="144">
        <v>0</v>
      </c>
      <c r="O619" s="144">
        <v>0</v>
      </c>
      <c r="P619" s="144">
        <v>0</v>
      </c>
      <c r="Q619" s="144">
        <v>6.9</v>
      </c>
      <c r="R619" s="143">
        <f t="shared" si="137"/>
        <v>0</v>
      </c>
      <c r="S619" s="143">
        <f t="shared" si="138"/>
        <v>0</v>
      </c>
      <c r="T619" s="143">
        <f t="shared" si="139"/>
        <v>74585.319639980633</v>
      </c>
      <c r="U619" s="143">
        <f t="shared" si="140"/>
        <v>0</v>
      </c>
      <c r="V619" s="143">
        <f t="shared" si="141"/>
        <v>0</v>
      </c>
      <c r="W619" s="143">
        <f t="shared" si="142"/>
        <v>0</v>
      </c>
      <c r="X619" s="143">
        <f t="shared" si="143"/>
        <v>0</v>
      </c>
      <c r="Y619" s="143">
        <f t="shared" si="144"/>
        <v>0</v>
      </c>
      <c r="Z619" s="143">
        <f t="shared" si="145"/>
        <v>0</v>
      </c>
      <c r="AA619" s="143">
        <f t="shared" si="146"/>
        <v>0</v>
      </c>
      <c r="AB619" s="143">
        <f t="shared" si="147"/>
        <v>0</v>
      </c>
      <c r="AC619" s="143">
        <f t="shared" si="148"/>
        <v>0</v>
      </c>
      <c r="AD619" s="143">
        <f t="shared" si="149"/>
        <v>74585.319639980633</v>
      </c>
      <c r="AE619" s="142"/>
    </row>
    <row r="620" spans="1:31" x14ac:dyDescent="0.3">
      <c r="A620" s="147" t="s">
        <v>3056</v>
      </c>
      <c r="B620" s="147">
        <v>0.98082262001442744</v>
      </c>
      <c r="C620" s="146">
        <f t="shared" si="135"/>
        <v>1.9048772738475411E-3</v>
      </c>
      <c r="D620" s="145">
        <f t="shared" si="136"/>
        <v>1904877.2738475411</v>
      </c>
      <c r="E620" s="144">
        <v>0</v>
      </c>
      <c r="F620" s="144">
        <v>0</v>
      </c>
      <c r="G620" s="144">
        <v>0</v>
      </c>
      <c r="H620" s="144">
        <v>0</v>
      </c>
      <c r="I620" s="144">
        <v>0</v>
      </c>
      <c r="J620" s="144">
        <v>0</v>
      </c>
      <c r="K620" s="144">
        <v>0</v>
      </c>
      <c r="L620" s="144">
        <v>0</v>
      </c>
      <c r="M620" s="144">
        <v>0</v>
      </c>
      <c r="N620" s="144">
        <v>0</v>
      </c>
      <c r="O620" s="144">
        <v>0</v>
      </c>
      <c r="P620" s="144">
        <v>0</v>
      </c>
      <c r="Q620" s="144">
        <v>0</v>
      </c>
      <c r="R620" s="143">
        <f t="shared" si="137"/>
        <v>0</v>
      </c>
      <c r="S620" s="143">
        <f t="shared" si="138"/>
        <v>0</v>
      </c>
      <c r="T620" s="143">
        <f t="shared" si="139"/>
        <v>0</v>
      </c>
      <c r="U620" s="143">
        <f t="shared" si="140"/>
        <v>0</v>
      </c>
      <c r="V620" s="143">
        <f t="shared" si="141"/>
        <v>0</v>
      </c>
      <c r="W620" s="143">
        <f t="shared" si="142"/>
        <v>0</v>
      </c>
      <c r="X620" s="143">
        <f t="shared" si="143"/>
        <v>0</v>
      </c>
      <c r="Y620" s="143">
        <f t="shared" si="144"/>
        <v>0</v>
      </c>
      <c r="Z620" s="143">
        <f t="shared" si="145"/>
        <v>0</v>
      </c>
      <c r="AA620" s="143">
        <f t="shared" si="146"/>
        <v>0</v>
      </c>
      <c r="AB620" s="143">
        <f t="shared" si="147"/>
        <v>0</v>
      </c>
      <c r="AC620" s="143">
        <f t="shared" si="148"/>
        <v>0</v>
      </c>
      <c r="AD620" s="143">
        <f t="shared" si="149"/>
        <v>0</v>
      </c>
      <c r="AE620" s="142"/>
    </row>
    <row r="621" spans="1:31" x14ac:dyDescent="0.3">
      <c r="A621" s="147" t="s">
        <v>3055</v>
      </c>
      <c r="B621" s="147">
        <v>0.54556287169023854</v>
      </c>
      <c r="C621" s="146">
        <f t="shared" si="135"/>
        <v>1.0595497030058817E-3</v>
      </c>
      <c r="D621" s="145">
        <f t="shared" si="136"/>
        <v>1059549.7030058817</v>
      </c>
      <c r="E621" s="144">
        <v>0</v>
      </c>
      <c r="F621" s="144">
        <v>0</v>
      </c>
      <c r="G621" s="144">
        <v>15.15</v>
      </c>
      <c r="H621" s="144">
        <v>0.35</v>
      </c>
      <c r="I621" s="144">
        <v>1.1499999999999999</v>
      </c>
      <c r="J621" s="144">
        <v>0</v>
      </c>
      <c r="K621" s="144">
        <v>0</v>
      </c>
      <c r="L621" s="144">
        <v>1.5</v>
      </c>
      <c r="M621" s="144">
        <v>0</v>
      </c>
      <c r="N621" s="144">
        <v>0</v>
      </c>
      <c r="O621" s="144">
        <v>0</v>
      </c>
      <c r="P621" s="144">
        <v>0</v>
      </c>
      <c r="Q621" s="144">
        <v>15.15</v>
      </c>
      <c r="R621" s="143">
        <f t="shared" si="137"/>
        <v>0</v>
      </c>
      <c r="S621" s="143">
        <f t="shared" si="138"/>
        <v>0</v>
      </c>
      <c r="T621" s="143">
        <f t="shared" si="139"/>
        <v>160521.78000539111</v>
      </c>
      <c r="U621" s="143">
        <f t="shared" si="140"/>
        <v>3708.4239605205862</v>
      </c>
      <c r="V621" s="143">
        <f t="shared" si="141"/>
        <v>12184.821584567639</v>
      </c>
      <c r="W621" s="143">
        <f t="shared" si="142"/>
        <v>0</v>
      </c>
      <c r="X621" s="143">
        <f t="shared" si="143"/>
        <v>0</v>
      </c>
      <c r="Y621" s="143">
        <f t="shared" si="144"/>
        <v>15893.245545088224</v>
      </c>
      <c r="Z621" s="143">
        <f t="shared" si="145"/>
        <v>0</v>
      </c>
      <c r="AA621" s="143">
        <f t="shared" si="146"/>
        <v>0</v>
      </c>
      <c r="AB621" s="143">
        <f t="shared" si="147"/>
        <v>0</v>
      </c>
      <c r="AC621" s="143">
        <f t="shared" si="148"/>
        <v>0</v>
      </c>
      <c r="AD621" s="143">
        <f t="shared" si="149"/>
        <v>160521.78000539111</v>
      </c>
      <c r="AE621" s="142"/>
    </row>
    <row r="622" spans="1:31" x14ac:dyDescent="0.3">
      <c r="A622" s="147" t="s">
        <v>3054</v>
      </c>
      <c r="B622" s="147">
        <v>0.64705542778795422</v>
      </c>
      <c r="C622" s="146">
        <f t="shared" si="135"/>
        <v>1.2566606378784804E-3</v>
      </c>
      <c r="D622" s="145">
        <f t="shared" si="136"/>
        <v>1256660.6378784804</v>
      </c>
      <c r="E622" s="144">
        <v>0</v>
      </c>
      <c r="F622" s="144">
        <v>0</v>
      </c>
      <c r="G622" s="144">
        <v>0</v>
      </c>
      <c r="H622" s="144">
        <v>0</v>
      </c>
      <c r="I622" s="144">
        <v>0</v>
      </c>
      <c r="J622" s="144">
        <v>0</v>
      </c>
      <c r="K622" s="144">
        <v>0</v>
      </c>
      <c r="L622" s="144">
        <v>0</v>
      </c>
      <c r="M622" s="144">
        <v>0</v>
      </c>
      <c r="N622" s="144">
        <v>0</v>
      </c>
      <c r="O622" s="144">
        <v>0</v>
      </c>
      <c r="P622" s="144">
        <v>0</v>
      </c>
      <c r="Q622" s="144">
        <v>0</v>
      </c>
      <c r="R622" s="143">
        <f t="shared" si="137"/>
        <v>0</v>
      </c>
      <c r="S622" s="143">
        <f t="shared" si="138"/>
        <v>0</v>
      </c>
      <c r="T622" s="143">
        <f t="shared" si="139"/>
        <v>0</v>
      </c>
      <c r="U622" s="143">
        <f t="shared" si="140"/>
        <v>0</v>
      </c>
      <c r="V622" s="143">
        <f t="shared" si="141"/>
        <v>0</v>
      </c>
      <c r="W622" s="143">
        <f t="shared" si="142"/>
        <v>0</v>
      </c>
      <c r="X622" s="143">
        <f t="shared" si="143"/>
        <v>0</v>
      </c>
      <c r="Y622" s="143">
        <f t="shared" si="144"/>
        <v>0</v>
      </c>
      <c r="Z622" s="143">
        <f t="shared" si="145"/>
        <v>0</v>
      </c>
      <c r="AA622" s="143">
        <f t="shared" si="146"/>
        <v>0</v>
      </c>
      <c r="AB622" s="143">
        <f t="shared" si="147"/>
        <v>0</v>
      </c>
      <c r="AC622" s="143">
        <f t="shared" si="148"/>
        <v>0</v>
      </c>
      <c r="AD622" s="143">
        <f t="shared" si="149"/>
        <v>0</v>
      </c>
      <c r="AE622" s="142"/>
    </row>
    <row r="623" spans="1:31" x14ac:dyDescent="0.3">
      <c r="A623" s="147" t="s">
        <v>3053</v>
      </c>
      <c r="B623" s="147">
        <v>0.41054954458478754</v>
      </c>
      <c r="C623" s="146">
        <f t="shared" si="135"/>
        <v>7.97337338382873E-4</v>
      </c>
      <c r="D623" s="145">
        <f t="shared" si="136"/>
        <v>797337.33838287299</v>
      </c>
      <c r="E623" s="144">
        <v>0</v>
      </c>
      <c r="F623" s="144">
        <v>0</v>
      </c>
      <c r="G623" s="144">
        <v>0</v>
      </c>
      <c r="H623" s="144">
        <v>0</v>
      </c>
      <c r="I623" s="144">
        <v>0</v>
      </c>
      <c r="J623" s="144">
        <v>0</v>
      </c>
      <c r="K623" s="144">
        <v>0</v>
      </c>
      <c r="L623" s="144">
        <v>0</v>
      </c>
      <c r="M623" s="144">
        <v>0</v>
      </c>
      <c r="N623" s="144">
        <v>0</v>
      </c>
      <c r="O623" s="144">
        <v>0</v>
      </c>
      <c r="P623" s="144">
        <v>0</v>
      </c>
      <c r="Q623" s="144">
        <v>0</v>
      </c>
      <c r="R623" s="143">
        <f t="shared" si="137"/>
        <v>0</v>
      </c>
      <c r="S623" s="143">
        <f t="shared" si="138"/>
        <v>0</v>
      </c>
      <c r="T623" s="143">
        <f t="shared" si="139"/>
        <v>0</v>
      </c>
      <c r="U623" s="143">
        <f t="shared" si="140"/>
        <v>0</v>
      </c>
      <c r="V623" s="143">
        <f t="shared" si="141"/>
        <v>0</v>
      </c>
      <c r="W623" s="143">
        <f t="shared" si="142"/>
        <v>0</v>
      </c>
      <c r="X623" s="143">
        <f t="shared" si="143"/>
        <v>0</v>
      </c>
      <c r="Y623" s="143">
        <f t="shared" si="144"/>
        <v>0</v>
      </c>
      <c r="Z623" s="143">
        <f t="shared" si="145"/>
        <v>0</v>
      </c>
      <c r="AA623" s="143">
        <f t="shared" si="146"/>
        <v>0</v>
      </c>
      <c r="AB623" s="143">
        <f t="shared" si="147"/>
        <v>0</v>
      </c>
      <c r="AC623" s="143">
        <f t="shared" si="148"/>
        <v>0</v>
      </c>
      <c r="AD623" s="143">
        <f t="shared" si="149"/>
        <v>0</v>
      </c>
      <c r="AE623" s="142"/>
    </row>
    <row r="624" spans="1:31" x14ac:dyDescent="0.3">
      <c r="A624" s="147" t="s">
        <v>3052</v>
      </c>
      <c r="B624" s="147">
        <v>0.34288792252920752</v>
      </c>
      <c r="C624" s="146">
        <f t="shared" si="135"/>
        <v>6.659302077403925E-4</v>
      </c>
      <c r="D624" s="145">
        <f t="shared" si="136"/>
        <v>665930.20774039254</v>
      </c>
      <c r="E624" s="144">
        <v>0</v>
      </c>
      <c r="F624" s="144">
        <v>0</v>
      </c>
      <c r="G624" s="144">
        <v>0</v>
      </c>
      <c r="H624" s="144">
        <v>0</v>
      </c>
      <c r="I624" s="144">
        <v>0</v>
      </c>
      <c r="J624" s="144">
        <v>0</v>
      </c>
      <c r="K624" s="144">
        <v>0</v>
      </c>
      <c r="L624" s="144">
        <v>0</v>
      </c>
      <c r="M624" s="144">
        <v>0</v>
      </c>
      <c r="N624" s="144">
        <v>0</v>
      </c>
      <c r="O624" s="144">
        <v>0</v>
      </c>
      <c r="P624" s="144">
        <v>0</v>
      </c>
      <c r="Q624" s="144">
        <v>0</v>
      </c>
      <c r="R624" s="143">
        <f t="shared" si="137"/>
        <v>0</v>
      </c>
      <c r="S624" s="143">
        <f t="shared" si="138"/>
        <v>0</v>
      </c>
      <c r="T624" s="143">
        <f t="shared" si="139"/>
        <v>0</v>
      </c>
      <c r="U624" s="143">
        <f t="shared" si="140"/>
        <v>0</v>
      </c>
      <c r="V624" s="143">
        <f t="shared" si="141"/>
        <v>0</v>
      </c>
      <c r="W624" s="143">
        <f t="shared" si="142"/>
        <v>0</v>
      </c>
      <c r="X624" s="143">
        <f t="shared" si="143"/>
        <v>0</v>
      </c>
      <c r="Y624" s="143">
        <f t="shared" si="144"/>
        <v>0</v>
      </c>
      <c r="Z624" s="143">
        <f t="shared" si="145"/>
        <v>0</v>
      </c>
      <c r="AA624" s="143">
        <f t="shared" si="146"/>
        <v>0</v>
      </c>
      <c r="AB624" s="143">
        <f t="shared" si="147"/>
        <v>0</v>
      </c>
      <c r="AC624" s="143">
        <f t="shared" si="148"/>
        <v>0</v>
      </c>
      <c r="AD624" s="143">
        <f t="shared" si="149"/>
        <v>0</v>
      </c>
      <c r="AE624" s="142"/>
    </row>
    <row r="625" spans="1:31" x14ac:dyDescent="0.3">
      <c r="A625" s="147" t="s">
        <v>3051</v>
      </c>
      <c r="B625" s="147">
        <v>0.46410484767485449</v>
      </c>
      <c r="C625" s="146">
        <f t="shared" si="135"/>
        <v>9.0134827539489358E-4</v>
      </c>
      <c r="D625" s="145">
        <f t="shared" si="136"/>
        <v>901348.2753948936</v>
      </c>
      <c r="E625" s="144">
        <v>0</v>
      </c>
      <c r="F625" s="144">
        <v>0</v>
      </c>
      <c r="G625" s="144">
        <v>0</v>
      </c>
      <c r="H625" s="144">
        <v>0</v>
      </c>
      <c r="I625" s="144">
        <v>0</v>
      </c>
      <c r="J625" s="144">
        <v>0</v>
      </c>
      <c r="K625" s="144">
        <v>0</v>
      </c>
      <c r="L625" s="144">
        <v>0</v>
      </c>
      <c r="M625" s="144">
        <v>0</v>
      </c>
      <c r="N625" s="144">
        <v>0</v>
      </c>
      <c r="O625" s="144">
        <v>35.49</v>
      </c>
      <c r="P625" s="144">
        <v>0</v>
      </c>
      <c r="Q625" s="144">
        <v>35.49</v>
      </c>
      <c r="R625" s="143">
        <f t="shared" si="137"/>
        <v>0</v>
      </c>
      <c r="S625" s="143">
        <f t="shared" si="138"/>
        <v>0</v>
      </c>
      <c r="T625" s="143">
        <f t="shared" si="139"/>
        <v>0</v>
      </c>
      <c r="U625" s="143">
        <f t="shared" si="140"/>
        <v>0</v>
      </c>
      <c r="V625" s="143">
        <f t="shared" si="141"/>
        <v>0</v>
      </c>
      <c r="W625" s="143">
        <f t="shared" si="142"/>
        <v>0</v>
      </c>
      <c r="X625" s="143">
        <f t="shared" si="143"/>
        <v>0</v>
      </c>
      <c r="Y625" s="143">
        <f t="shared" si="144"/>
        <v>0</v>
      </c>
      <c r="Z625" s="143">
        <f t="shared" si="145"/>
        <v>0</v>
      </c>
      <c r="AA625" s="143">
        <f t="shared" si="146"/>
        <v>0</v>
      </c>
      <c r="AB625" s="143">
        <f t="shared" si="147"/>
        <v>319888.50293764775</v>
      </c>
      <c r="AC625" s="143">
        <f t="shared" si="148"/>
        <v>0</v>
      </c>
      <c r="AD625" s="143">
        <f t="shared" si="149"/>
        <v>319888.50293764775</v>
      </c>
      <c r="AE625" s="142"/>
    </row>
    <row r="626" spans="1:31" x14ac:dyDescent="0.3">
      <c r="A626" s="147" t="s">
        <v>3050</v>
      </c>
      <c r="B626" s="147">
        <v>0.19440502940177162</v>
      </c>
      <c r="C626" s="146">
        <f t="shared" si="135"/>
        <v>3.7755830144256932E-4</v>
      </c>
      <c r="D626" s="145">
        <f t="shared" si="136"/>
        <v>377558.3014425693</v>
      </c>
      <c r="E626" s="144">
        <v>0</v>
      </c>
      <c r="F626" s="144">
        <v>0</v>
      </c>
      <c r="G626" s="144">
        <v>9.76</v>
      </c>
      <c r="H626" s="144">
        <v>0</v>
      </c>
      <c r="I626" s="144">
        <v>0</v>
      </c>
      <c r="J626" s="144">
        <v>0</v>
      </c>
      <c r="K626" s="144">
        <v>0</v>
      </c>
      <c r="L626" s="144">
        <v>0</v>
      </c>
      <c r="M626" s="144">
        <v>9.76</v>
      </c>
      <c r="N626" s="144">
        <v>0</v>
      </c>
      <c r="O626" s="144">
        <v>0</v>
      </c>
      <c r="P626" s="144">
        <v>0</v>
      </c>
      <c r="Q626" s="144">
        <v>9.76</v>
      </c>
      <c r="R626" s="143">
        <f t="shared" si="137"/>
        <v>0</v>
      </c>
      <c r="S626" s="143">
        <f t="shared" si="138"/>
        <v>0</v>
      </c>
      <c r="T626" s="143">
        <f t="shared" si="139"/>
        <v>36849.690220794764</v>
      </c>
      <c r="U626" s="143">
        <f t="shared" si="140"/>
        <v>0</v>
      </c>
      <c r="V626" s="143">
        <f t="shared" si="141"/>
        <v>0</v>
      </c>
      <c r="W626" s="143">
        <f t="shared" si="142"/>
        <v>0</v>
      </c>
      <c r="X626" s="143">
        <f t="shared" si="143"/>
        <v>0</v>
      </c>
      <c r="Y626" s="143">
        <f t="shared" si="144"/>
        <v>0</v>
      </c>
      <c r="Z626" s="143">
        <f t="shared" si="145"/>
        <v>36849.690220794764</v>
      </c>
      <c r="AA626" s="143">
        <f t="shared" si="146"/>
        <v>0</v>
      </c>
      <c r="AB626" s="143">
        <f t="shared" si="147"/>
        <v>0</v>
      </c>
      <c r="AC626" s="143">
        <f t="shared" si="148"/>
        <v>0</v>
      </c>
      <c r="AD626" s="143">
        <f t="shared" si="149"/>
        <v>36849.690220794764</v>
      </c>
      <c r="AE626" s="142"/>
    </row>
    <row r="627" spans="1:31" x14ac:dyDescent="0.3">
      <c r="A627" s="147" t="s">
        <v>3049</v>
      </c>
      <c r="B627" s="147">
        <v>0.68260850965653064</v>
      </c>
      <c r="C627" s="146">
        <f t="shared" si="135"/>
        <v>1.3257090634395631E-3</v>
      </c>
      <c r="D627" s="145">
        <f t="shared" si="136"/>
        <v>1325709.0634395631</v>
      </c>
      <c r="E627" s="144">
        <v>0</v>
      </c>
      <c r="F627" s="144">
        <v>0</v>
      </c>
      <c r="G627" s="144">
        <v>0</v>
      </c>
      <c r="H627" s="144">
        <v>0</v>
      </c>
      <c r="I627" s="144">
        <v>0</v>
      </c>
      <c r="J627" s="144">
        <v>0</v>
      </c>
      <c r="K627" s="144">
        <v>0</v>
      </c>
      <c r="L627" s="144">
        <v>0</v>
      </c>
      <c r="M627" s="144">
        <v>0</v>
      </c>
      <c r="N627" s="144">
        <v>0</v>
      </c>
      <c r="O627" s="144">
        <v>0</v>
      </c>
      <c r="P627" s="144">
        <v>0</v>
      </c>
      <c r="Q627" s="144">
        <v>0</v>
      </c>
      <c r="R627" s="143">
        <f t="shared" si="137"/>
        <v>0</v>
      </c>
      <c r="S627" s="143">
        <f t="shared" si="138"/>
        <v>0</v>
      </c>
      <c r="T627" s="143">
        <f t="shared" si="139"/>
        <v>0</v>
      </c>
      <c r="U627" s="143">
        <f t="shared" si="140"/>
        <v>0</v>
      </c>
      <c r="V627" s="143">
        <f t="shared" si="141"/>
        <v>0</v>
      </c>
      <c r="W627" s="143">
        <f t="shared" si="142"/>
        <v>0</v>
      </c>
      <c r="X627" s="143">
        <f t="shared" si="143"/>
        <v>0</v>
      </c>
      <c r="Y627" s="143">
        <f t="shared" si="144"/>
        <v>0</v>
      </c>
      <c r="Z627" s="143">
        <f t="shared" si="145"/>
        <v>0</v>
      </c>
      <c r="AA627" s="143">
        <f t="shared" si="146"/>
        <v>0</v>
      </c>
      <c r="AB627" s="143">
        <f t="shared" si="147"/>
        <v>0</v>
      </c>
      <c r="AC627" s="143">
        <f t="shared" si="148"/>
        <v>0</v>
      </c>
      <c r="AD627" s="143">
        <f t="shared" si="149"/>
        <v>0</v>
      </c>
      <c r="AE627" s="142"/>
    </row>
    <row r="628" spans="1:31" x14ac:dyDescent="0.3">
      <c r="A628" s="147" t="s">
        <v>3048</v>
      </c>
      <c r="B628" s="147">
        <v>0.52130602282335892</v>
      </c>
      <c r="C628" s="146">
        <f t="shared" si="135"/>
        <v>1.0124399410583098E-3</v>
      </c>
      <c r="D628" s="145">
        <f t="shared" si="136"/>
        <v>1012439.9410583097</v>
      </c>
      <c r="E628" s="144">
        <v>0</v>
      </c>
      <c r="F628" s="144">
        <v>0</v>
      </c>
      <c r="G628" s="144">
        <v>0</v>
      </c>
      <c r="H628" s="144">
        <v>0</v>
      </c>
      <c r="I628" s="144">
        <v>0</v>
      </c>
      <c r="J628" s="144">
        <v>0</v>
      </c>
      <c r="K628" s="144">
        <v>0</v>
      </c>
      <c r="L628" s="144">
        <v>0</v>
      </c>
      <c r="M628" s="144">
        <v>0</v>
      </c>
      <c r="N628" s="144">
        <v>0</v>
      </c>
      <c r="O628" s="144">
        <v>0</v>
      </c>
      <c r="P628" s="144">
        <v>0</v>
      </c>
      <c r="Q628" s="144">
        <v>0</v>
      </c>
      <c r="R628" s="143">
        <f t="shared" si="137"/>
        <v>0</v>
      </c>
      <c r="S628" s="143">
        <f t="shared" si="138"/>
        <v>0</v>
      </c>
      <c r="T628" s="143">
        <f t="shared" si="139"/>
        <v>0</v>
      </c>
      <c r="U628" s="143">
        <f t="shared" si="140"/>
        <v>0</v>
      </c>
      <c r="V628" s="143">
        <f t="shared" si="141"/>
        <v>0</v>
      </c>
      <c r="W628" s="143">
        <f t="shared" si="142"/>
        <v>0</v>
      </c>
      <c r="X628" s="143">
        <f t="shared" si="143"/>
        <v>0</v>
      </c>
      <c r="Y628" s="143">
        <f t="shared" si="144"/>
        <v>0</v>
      </c>
      <c r="Z628" s="143">
        <f t="shared" si="145"/>
        <v>0</v>
      </c>
      <c r="AA628" s="143">
        <f t="shared" si="146"/>
        <v>0</v>
      </c>
      <c r="AB628" s="143">
        <f t="shared" si="147"/>
        <v>0</v>
      </c>
      <c r="AC628" s="143">
        <f t="shared" si="148"/>
        <v>0</v>
      </c>
      <c r="AD628" s="143">
        <f t="shared" si="149"/>
        <v>0</v>
      </c>
      <c r="AE628" s="142"/>
    </row>
    <row r="629" spans="1:31" x14ac:dyDescent="0.3">
      <c r="A629" s="147" t="s">
        <v>3047</v>
      </c>
      <c r="B629" s="147">
        <v>0.31212827522460518</v>
      </c>
      <c r="C629" s="146">
        <f t="shared" si="135"/>
        <v>6.0619121731902471E-4</v>
      </c>
      <c r="D629" s="145">
        <f t="shared" si="136"/>
        <v>606191.21731902473</v>
      </c>
      <c r="E629" s="144">
        <v>5.55</v>
      </c>
      <c r="F629" s="144">
        <v>0</v>
      </c>
      <c r="G629" s="144">
        <v>18.03</v>
      </c>
      <c r="H629" s="144">
        <v>0</v>
      </c>
      <c r="I629" s="144">
        <v>0</v>
      </c>
      <c r="J629" s="144">
        <v>0</v>
      </c>
      <c r="K629" s="144">
        <v>0</v>
      </c>
      <c r="L629" s="144">
        <v>0</v>
      </c>
      <c r="M629" s="144">
        <v>4.05</v>
      </c>
      <c r="N629" s="144">
        <v>0.01</v>
      </c>
      <c r="O629" s="144">
        <v>0</v>
      </c>
      <c r="P629" s="144">
        <v>0.82</v>
      </c>
      <c r="Q629" s="144">
        <v>23.58</v>
      </c>
      <c r="R629" s="143">
        <f t="shared" si="137"/>
        <v>33643.612561205875</v>
      </c>
      <c r="S629" s="143">
        <f t="shared" si="138"/>
        <v>0</v>
      </c>
      <c r="T629" s="143">
        <f t="shared" si="139"/>
        <v>109296.27648262016</v>
      </c>
      <c r="U629" s="143">
        <f t="shared" si="140"/>
        <v>0</v>
      </c>
      <c r="V629" s="143">
        <f t="shared" si="141"/>
        <v>0</v>
      </c>
      <c r="W629" s="143">
        <f t="shared" si="142"/>
        <v>0</v>
      </c>
      <c r="X629" s="143">
        <f t="shared" si="143"/>
        <v>0</v>
      </c>
      <c r="Y629" s="143">
        <f t="shared" si="144"/>
        <v>0</v>
      </c>
      <c r="Z629" s="143">
        <f t="shared" si="145"/>
        <v>24550.744301420502</v>
      </c>
      <c r="AA629" s="143">
        <f t="shared" si="146"/>
        <v>60.619121731902482</v>
      </c>
      <c r="AB629" s="143">
        <f t="shared" si="147"/>
        <v>0</v>
      </c>
      <c r="AC629" s="143">
        <f t="shared" si="148"/>
        <v>4970.7679820160029</v>
      </c>
      <c r="AD629" s="143">
        <f t="shared" si="149"/>
        <v>142939.88904382603</v>
      </c>
      <c r="AE629" s="142"/>
    </row>
    <row r="630" spans="1:31" x14ac:dyDescent="0.3">
      <c r="A630" s="147" t="s">
        <v>3046</v>
      </c>
      <c r="B630" s="147">
        <v>0.16414201648112359</v>
      </c>
      <c r="C630" s="146">
        <f t="shared" si="135"/>
        <v>3.1878383562748751E-4</v>
      </c>
      <c r="D630" s="145">
        <f t="shared" si="136"/>
        <v>318783.83562748751</v>
      </c>
      <c r="E630" s="144">
        <v>0</v>
      </c>
      <c r="F630" s="144">
        <v>0</v>
      </c>
      <c r="G630" s="144">
        <v>1.28</v>
      </c>
      <c r="H630" s="144">
        <v>0</v>
      </c>
      <c r="I630" s="144">
        <v>0</v>
      </c>
      <c r="J630" s="144">
        <v>0</v>
      </c>
      <c r="K630" s="144">
        <v>0</v>
      </c>
      <c r="L630" s="144">
        <v>0</v>
      </c>
      <c r="M630" s="144">
        <v>0</v>
      </c>
      <c r="N630" s="144">
        <v>0</v>
      </c>
      <c r="O630" s="144">
        <v>0</v>
      </c>
      <c r="P630" s="144">
        <v>0</v>
      </c>
      <c r="Q630" s="144">
        <v>1.28</v>
      </c>
      <c r="R630" s="143">
        <f t="shared" si="137"/>
        <v>0</v>
      </c>
      <c r="S630" s="143">
        <f t="shared" si="138"/>
        <v>0</v>
      </c>
      <c r="T630" s="143">
        <f t="shared" si="139"/>
        <v>4080.4330960318398</v>
      </c>
      <c r="U630" s="143">
        <f t="shared" si="140"/>
        <v>0</v>
      </c>
      <c r="V630" s="143">
        <f t="shared" si="141"/>
        <v>0</v>
      </c>
      <c r="W630" s="143">
        <f t="shared" si="142"/>
        <v>0</v>
      </c>
      <c r="X630" s="143">
        <f t="shared" si="143"/>
        <v>0</v>
      </c>
      <c r="Y630" s="143">
        <f t="shared" si="144"/>
        <v>0</v>
      </c>
      <c r="Z630" s="143">
        <f t="shared" si="145"/>
        <v>0</v>
      </c>
      <c r="AA630" s="143">
        <f t="shared" si="146"/>
        <v>0</v>
      </c>
      <c r="AB630" s="143">
        <f t="shared" si="147"/>
        <v>0</v>
      </c>
      <c r="AC630" s="143">
        <f t="shared" si="148"/>
        <v>0</v>
      </c>
      <c r="AD630" s="143">
        <f t="shared" si="149"/>
        <v>4080.4330960318398</v>
      </c>
      <c r="AE630" s="142"/>
    </row>
    <row r="631" spans="1:31" x14ac:dyDescent="0.3">
      <c r="A631" s="147" t="s">
        <v>3045</v>
      </c>
      <c r="B631" s="147">
        <v>0.65839146959179884</v>
      </c>
      <c r="C631" s="146">
        <f t="shared" si="135"/>
        <v>1.278676615045903E-3</v>
      </c>
      <c r="D631" s="145">
        <f t="shared" si="136"/>
        <v>1278676.615045903</v>
      </c>
      <c r="E631" s="144">
        <v>1.38</v>
      </c>
      <c r="F631" s="144">
        <v>0</v>
      </c>
      <c r="G631" s="144">
        <v>19.420000000000002</v>
      </c>
      <c r="H631" s="144">
        <v>0</v>
      </c>
      <c r="I631" s="144">
        <v>0</v>
      </c>
      <c r="J631" s="144">
        <v>0</v>
      </c>
      <c r="K631" s="144">
        <v>0</v>
      </c>
      <c r="L631" s="144">
        <v>0</v>
      </c>
      <c r="M631" s="144">
        <v>1.39</v>
      </c>
      <c r="N631" s="144">
        <v>0</v>
      </c>
      <c r="O631" s="144">
        <v>0</v>
      </c>
      <c r="P631" s="144">
        <v>0</v>
      </c>
      <c r="Q631" s="144">
        <v>20.8</v>
      </c>
      <c r="R631" s="143">
        <f t="shared" si="137"/>
        <v>17645.737287633459</v>
      </c>
      <c r="S631" s="143">
        <f t="shared" si="138"/>
        <v>0</v>
      </c>
      <c r="T631" s="143">
        <f t="shared" si="139"/>
        <v>248318.9986419144</v>
      </c>
      <c r="U631" s="143">
        <f t="shared" si="140"/>
        <v>0</v>
      </c>
      <c r="V631" s="143">
        <f t="shared" si="141"/>
        <v>0</v>
      </c>
      <c r="W631" s="143">
        <f t="shared" si="142"/>
        <v>0</v>
      </c>
      <c r="X631" s="143">
        <f t="shared" si="143"/>
        <v>0</v>
      </c>
      <c r="Y631" s="143">
        <f t="shared" si="144"/>
        <v>0</v>
      </c>
      <c r="Z631" s="143">
        <f t="shared" si="145"/>
        <v>17773.604949138051</v>
      </c>
      <c r="AA631" s="143">
        <f t="shared" si="146"/>
        <v>0</v>
      </c>
      <c r="AB631" s="143">
        <f t="shared" si="147"/>
        <v>0</v>
      </c>
      <c r="AC631" s="143">
        <f t="shared" si="148"/>
        <v>0</v>
      </c>
      <c r="AD631" s="143">
        <f t="shared" si="149"/>
        <v>265964.73592954787</v>
      </c>
      <c r="AE631" s="142"/>
    </row>
    <row r="632" spans="1:31" x14ac:dyDescent="0.3">
      <c r="A632" s="147" t="s">
        <v>3044</v>
      </c>
      <c r="B632" s="147">
        <v>0.52557798006716194</v>
      </c>
      <c r="C632" s="146">
        <f t="shared" si="135"/>
        <v>1.020736603576604E-3</v>
      </c>
      <c r="D632" s="145">
        <f t="shared" si="136"/>
        <v>1020736.603576604</v>
      </c>
      <c r="E632" s="144">
        <v>0</v>
      </c>
      <c r="F632" s="144">
        <v>0</v>
      </c>
      <c r="G632" s="144">
        <v>0</v>
      </c>
      <c r="H632" s="144">
        <v>0</v>
      </c>
      <c r="I632" s="144">
        <v>0</v>
      </c>
      <c r="J632" s="144">
        <v>0</v>
      </c>
      <c r="K632" s="144">
        <v>0</v>
      </c>
      <c r="L632" s="144">
        <v>0</v>
      </c>
      <c r="M632" s="144">
        <v>0</v>
      </c>
      <c r="N632" s="144">
        <v>0</v>
      </c>
      <c r="O632" s="144">
        <v>0</v>
      </c>
      <c r="P632" s="144">
        <v>0</v>
      </c>
      <c r="Q632" s="144">
        <v>0</v>
      </c>
      <c r="R632" s="143">
        <f t="shared" si="137"/>
        <v>0</v>
      </c>
      <c r="S632" s="143">
        <f t="shared" si="138"/>
        <v>0</v>
      </c>
      <c r="T632" s="143">
        <f t="shared" si="139"/>
        <v>0</v>
      </c>
      <c r="U632" s="143">
        <f t="shared" si="140"/>
        <v>0</v>
      </c>
      <c r="V632" s="143">
        <f t="shared" si="141"/>
        <v>0</v>
      </c>
      <c r="W632" s="143">
        <f t="shared" si="142"/>
        <v>0</v>
      </c>
      <c r="X632" s="143">
        <f t="shared" si="143"/>
        <v>0</v>
      </c>
      <c r="Y632" s="143">
        <f t="shared" si="144"/>
        <v>0</v>
      </c>
      <c r="Z632" s="143">
        <f t="shared" si="145"/>
        <v>0</v>
      </c>
      <c r="AA632" s="143">
        <f t="shared" si="146"/>
        <v>0</v>
      </c>
      <c r="AB632" s="143">
        <f t="shared" si="147"/>
        <v>0</v>
      </c>
      <c r="AC632" s="143">
        <f t="shared" si="148"/>
        <v>0</v>
      </c>
      <c r="AD632" s="143">
        <f t="shared" si="149"/>
        <v>0</v>
      </c>
      <c r="AE632" s="142"/>
    </row>
    <row r="633" spans="1:31" x14ac:dyDescent="0.3">
      <c r="A633" s="147" t="s">
        <v>3043</v>
      </c>
      <c r="B633" s="147">
        <v>0.32398002630766032</v>
      </c>
      <c r="C633" s="146">
        <f t="shared" si="135"/>
        <v>6.2920876486811939E-4</v>
      </c>
      <c r="D633" s="145">
        <f t="shared" si="136"/>
        <v>629208.76486811938</v>
      </c>
      <c r="E633" s="144">
        <v>0</v>
      </c>
      <c r="F633" s="144">
        <v>0</v>
      </c>
      <c r="G633" s="144">
        <v>0</v>
      </c>
      <c r="H633" s="144">
        <v>0</v>
      </c>
      <c r="I633" s="144">
        <v>0</v>
      </c>
      <c r="J633" s="144">
        <v>0</v>
      </c>
      <c r="K633" s="144">
        <v>0</v>
      </c>
      <c r="L633" s="144">
        <v>0</v>
      </c>
      <c r="M633" s="144">
        <v>0</v>
      </c>
      <c r="N633" s="144">
        <v>0</v>
      </c>
      <c r="O633" s="144">
        <v>0</v>
      </c>
      <c r="P633" s="144">
        <v>0</v>
      </c>
      <c r="Q633" s="144">
        <v>0</v>
      </c>
      <c r="R633" s="143">
        <f t="shared" si="137"/>
        <v>0</v>
      </c>
      <c r="S633" s="143">
        <f t="shared" si="138"/>
        <v>0</v>
      </c>
      <c r="T633" s="143">
        <f t="shared" si="139"/>
        <v>0</v>
      </c>
      <c r="U633" s="143">
        <f t="shared" si="140"/>
        <v>0</v>
      </c>
      <c r="V633" s="143">
        <f t="shared" si="141"/>
        <v>0</v>
      </c>
      <c r="W633" s="143">
        <f t="shared" si="142"/>
        <v>0</v>
      </c>
      <c r="X633" s="143">
        <f t="shared" si="143"/>
        <v>0</v>
      </c>
      <c r="Y633" s="143">
        <f t="shared" si="144"/>
        <v>0</v>
      </c>
      <c r="Z633" s="143">
        <f t="shared" si="145"/>
        <v>0</v>
      </c>
      <c r="AA633" s="143">
        <f t="shared" si="146"/>
        <v>0</v>
      </c>
      <c r="AB633" s="143">
        <f t="shared" si="147"/>
        <v>0</v>
      </c>
      <c r="AC633" s="143">
        <f t="shared" si="148"/>
        <v>0</v>
      </c>
      <c r="AD633" s="143">
        <f t="shared" si="149"/>
        <v>0</v>
      </c>
      <c r="AE633" s="142"/>
    </row>
    <row r="634" spans="1:31" x14ac:dyDescent="0.3">
      <c r="A634" s="147" t="s">
        <v>3042</v>
      </c>
      <c r="B634" s="147">
        <v>0.69718160981826316</v>
      </c>
      <c r="C634" s="146">
        <f t="shared" si="135"/>
        <v>1.3540118031410392E-3</v>
      </c>
      <c r="D634" s="145">
        <f t="shared" si="136"/>
        <v>1354011.8031410391</v>
      </c>
      <c r="E634" s="144">
        <v>0</v>
      </c>
      <c r="F634" s="144">
        <v>0</v>
      </c>
      <c r="G634" s="144">
        <v>0</v>
      </c>
      <c r="H634" s="144">
        <v>0</v>
      </c>
      <c r="I634" s="144">
        <v>0</v>
      </c>
      <c r="J634" s="144">
        <v>0</v>
      </c>
      <c r="K634" s="144">
        <v>0</v>
      </c>
      <c r="L634" s="144">
        <v>0</v>
      </c>
      <c r="M634" s="144">
        <v>0</v>
      </c>
      <c r="N634" s="144">
        <v>0</v>
      </c>
      <c r="O634" s="144">
        <v>0</v>
      </c>
      <c r="P634" s="144">
        <v>0</v>
      </c>
      <c r="Q634" s="144">
        <v>0</v>
      </c>
      <c r="R634" s="143">
        <f t="shared" si="137"/>
        <v>0</v>
      </c>
      <c r="S634" s="143">
        <f t="shared" si="138"/>
        <v>0</v>
      </c>
      <c r="T634" s="143">
        <f t="shared" si="139"/>
        <v>0</v>
      </c>
      <c r="U634" s="143">
        <f t="shared" si="140"/>
        <v>0</v>
      </c>
      <c r="V634" s="143">
        <f t="shared" si="141"/>
        <v>0</v>
      </c>
      <c r="W634" s="143">
        <f t="shared" si="142"/>
        <v>0</v>
      </c>
      <c r="X634" s="143">
        <f t="shared" si="143"/>
        <v>0</v>
      </c>
      <c r="Y634" s="143">
        <f t="shared" si="144"/>
        <v>0</v>
      </c>
      <c r="Z634" s="143">
        <f t="shared" si="145"/>
        <v>0</v>
      </c>
      <c r="AA634" s="143">
        <f t="shared" si="146"/>
        <v>0</v>
      </c>
      <c r="AB634" s="143">
        <f t="shared" si="147"/>
        <v>0</v>
      </c>
      <c r="AC634" s="143">
        <f t="shared" si="148"/>
        <v>0</v>
      </c>
      <c r="AD634" s="143">
        <f t="shared" si="149"/>
        <v>0</v>
      </c>
      <c r="AE634" s="142"/>
    </row>
    <row r="635" spans="1:31" x14ac:dyDescent="0.3">
      <c r="A635" s="147" t="s">
        <v>3041</v>
      </c>
      <c r="B635" s="147">
        <v>0.89735650567045622</v>
      </c>
      <c r="C635" s="146">
        <f t="shared" si="135"/>
        <v>1.7427758896565318E-3</v>
      </c>
      <c r="D635" s="145">
        <f t="shared" si="136"/>
        <v>1742775.8896565319</v>
      </c>
      <c r="E635" s="144">
        <v>1.31</v>
      </c>
      <c r="F635" s="144">
        <v>0</v>
      </c>
      <c r="G635" s="144">
        <v>0</v>
      </c>
      <c r="H635" s="144">
        <v>1.31</v>
      </c>
      <c r="I635" s="144">
        <v>1.31</v>
      </c>
      <c r="J635" s="144">
        <v>0</v>
      </c>
      <c r="K635" s="144">
        <v>0</v>
      </c>
      <c r="L635" s="144">
        <v>2.62</v>
      </c>
      <c r="M635" s="144">
        <v>0</v>
      </c>
      <c r="N635" s="144">
        <v>0</v>
      </c>
      <c r="O635" s="144">
        <v>0</v>
      </c>
      <c r="P635" s="144">
        <v>0</v>
      </c>
      <c r="Q635" s="144">
        <v>1.31</v>
      </c>
      <c r="R635" s="143">
        <f t="shared" si="137"/>
        <v>22830.36415450057</v>
      </c>
      <c r="S635" s="143">
        <f t="shared" si="138"/>
        <v>0</v>
      </c>
      <c r="T635" s="143">
        <f t="shared" si="139"/>
        <v>0</v>
      </c>
      <c r="U635" s="143">
        <f t="shared" si="140"/>
        <v>22830.36415450057</v>
      </c>
      <c r="V635" s="143">
        <f t="shared" si="141"/>
        <v>22830.36415450057</v>
      </c>
      <c r="W635" s="143">
        <f t="shared" si="142"/>
        <v>0</v>
      </c>
      <c r="X635" s="143">
        <f t="shared" si="143"/>
        <v>0</v>
      </c>
      <c r="Y635" s="143">
        <f t="shared" si="144"/>
        <v>45660.728309001141</v>
      </c>
      <c r="Z635" s="143">
        <f t="shared" si="145"/>
        <v>0</v>
      </c>
      <c r="AA635" s="143">
        <f t="shared" si="146"/>
        <v>0</v>
      </c>
      <c r="AB635" s="143">
        <f t="shared" si="147"/>
        <v>0</v>
      </c>
      <c r="AC635" s="143">
        <f t="shared" si="148"/>
        <v>0</v>
      </c>
      <c r="AD635" s="143">
        <f t="shared" si="149"/>
        <v>22830.36415450057</v>
      </c>
      <c r="AE635" s="142"/>
    </row>
    <row r="636" spans="1:31" x14ac:dyDescent="0.3">
      <c r="A636" s="147" t="s">
        <v>3040</v>
      </c>
      <c r="B636" s="147">
        <v>0.44157091453845831</v>
      </c>
      <c r="C636" s="146">
        <f t="shared" si="135"/>
        <v>8.575846261416884E-4</v>
      </c>
      <c r="D636" s="145">
        <f t="shared" si="136"/>
        <v>857584.62614168844</v>
      </c>
      <c r="E636" s="144">
        <v>2.61</v>
      </c>
      <c r="F636" s="144">
        <v>2.0499999999999998</v>
      </c>
      <c r="G636" s="144">
        <v>0.03</v>
      </c>
      <c r="H636" s="144">
        <v>0</v>
      </c>
      <c r="I636" s="144">
        <v>0</v>
      </c>
      <c r="J636" s="144">
        <v>0</v>
      </c>
      <c r="K636" s="144">
        <v>0</v>
      </c>
      <c r="L636" s="144">
        <v>0</v>
      </c>
      <c r="M636" s="144">
        <v>0</v>
      </c>
      <c r="N636" s="144">
        <v>0</v>
      </c>
      <c r="O636" s="144">
        <v>0</v>
      </c>
      <c r="P636" s="144">
        <v>0</v>
      </c>
      <c r="Q636" s="144">
        <v>2.64</v>
      </c>
      <c r="R636" s="143">
        <f t="shared" si="137"/>
        <v>22382.958742298069</v>
      </c>
      <c r="S636" s="143">
        <f t="shared" si="138"/>
        <v>17580.484835904612</v>
      </c>
      <c r="T636" s="143">
        <f t="shared" si="139"/>
        <v>257.27538784250652</v>
      </c>
      <c r="U636" s="143">
        <f t="shared" si="140"/>
        <v>0</v>
      </c>
      <c r="V636" s="143">
        <f t="shared" si="141"/>
        <v>0</v>
      </c>
      <c r="W636" s="143">
        <f t="shared" si="142"/>
        <v>0</v>
      </c>
      <c r="X636" s="143">
        <f t="shared" si="143"/>
        <v>0</v>
      </c>
      <c r="Y636" s="143">
        <f t="shared" si="144"/>
        <v>0</v>
      </c>
      <c r="Z636" s="143">
        <f t="shared" si="145"/>
        <v>0</v>
      </c>
      <c r="AA636" s="143">
        <f t="shared" si="146"/>
        <v>0</v>
      </c>
      <c r="AB636" s="143">
        <f t="shared" si="147"/>
        <v>0</v>
      </c>
      <c r="AC636" s="143">
        <f t="shared" si="148"/>
        <v>0</v>
      </c>
      <c r="AD636" s="143">
        <f t="shared" si="149"/>
        <v>22640.234130140576</v>
      </c>
      <c r="AE636" s="142"/>
    </row>
    <row r="637" spans="1:31" x14ac:dyDescent="0.3">
      <c r="A637" s="147" t="s">
        <v>3039</v>
      </c>
      <c r="B637" s="147">
        <v>1.5843290281518763E-2</v>
      </c>
      <c r="C637" s="146">
        <f t="shared" si="135"/>
        <v>3.0769603987916569E-5</v>
      </c>
      <c r="D637" s="145">
        <f t="shared" si="136"/>
        <v>30769.603987916569</v>
      </c>
      <c r="E637" s="144">
        <v>0</v>
      </c>
      <c r="F637" s="144">
        <v>0</v>
      </c>
      <c r="G637" s="144">
        <v>0</v>
      </c>
      <c r="H637" s="144">
        <v>0</v>
      </c>
      <c r="I637" s="144">
        <v>0</v>
      </c>
      <c r="J637" s="144">
        <v>0</v>
      </c>
      <c r="K637" s="144">
        <v>0</v>
      </c>
      <c r="L637" s="144">
        <v>0</v>
      </c>
      <c r="M637" s="144">
        <v>0</v>
      </c>
      <c r="N637" s="144">
        <v>0</v>
      </c>
      <c r="O637" s="144">
        <v>0</v>
      </c>
      <c r="P637" s="144">
        <v>0</v>
      </c>
      <c r="Q637" s="144">
        <v>0</v>
      </c>
      <c r="R637" s="143">
        <f t="shared" si="137"/>
        <v>0</v>
      </c>
      <c r="S637" s="143">
        <f t="shared" si="138"/>
        <v>0</v>
      </c>
      <c r="T637" s="143">
        <f t="shared" si="139"/>
        <v>0</v>
      </c>
      <c r="U637" s="143">
        <f t="shared" si="140"/>
        <v>0</v>
      </c>
      <c r="V637" s="143">
        <f t="shared" si="141"/>
        <v>0</v>
      </c>
      <c r="W637" s="143">
        <f t="shared" si="142"/>
        <v>0</v>
      </c>
      <c r="X637" s="143">
        <f t="shared" si="143"/>
        <v>0</v>
      </c>
      <c r="Y637" s="143">
        <f t="shared" si="144"/>
        <v>0</v>
      </c>
      <c r="Z637" s="143">
        <f t="shared" si="145"/>
        <v>0</v>
      </c>
      <c r="AA637" s="143">
        <f t="shared" si="146"/>
        <v>0</v>
      </c>
      <c r="AB637" s="143">
        <f t="shared" si="147"/>
        <v>0</v>
      </c>
      <c r="AC637" s="143">
        <f t="shared" si="148"/>
        <v>0</v>
      </c>
      <c r="AD637" s="143">
        <f t="shared" si="149"/>
        <v>0</v>
      </c>
      <c r="AE637" s="142"/>
    </row>
    <row r="638" spans="1:31" x14ac:dyDescent="0.3">
      <c r="A638" s="147" t="s">
        <v>3038</v>
      </c>
      <c r="B638" s="147">
        <v>0.94459939393623538</v>
      </c>
      <c r="C638" s="146">
        <f t="shared" si="135"/>
        <v>1.8345273464154283E-3</v>
      </c>
      <c r="D638" s="145">
        <f t="shared" si="136"/>
        <v>1834527.3464154282</v>
      </c>
      <c r="E638" s="144">
        <v>0.41</v>
      </c>
      <c r="F638" s="144">
        <v>0</v>
      </c>
      <c r="G638" s="144">
        <v>0</v>
      </c>
      <c r="H638" s="144">
        <v>0.14000000000000001</v>
      </c>
      <c r="I638" s="144">
        <v>0.09</v>
      </c>
      <c r="J638" s="144">
        <v>0</v>
      </c>
      <c r="K638" s="144">
        <v>0</v>
      </c>
      <c r="L638" s="144">
        <v>0.23</v>
      </c>
      <c r="M638" s="144">
        <v>0</v>
      </c>
      <c r="N638" s="144">
        <v>0</v>
      </c>
      <c r="O638" s="144">
        <v>0</v>
      </c>
      <c r="P638" s="144">
        <v>0</v>
      </c>
      <c r="Q638" s="144">
        <v>0.41</v>
      </c>
      <c r="R638" s="143">
        <f t="shared" si="137"/>
        <v>7521.5621203032551</v>
      </c>
      <c r="S638" s="143">
        <f t="shared" si="138"/>
        <v>0</v>
      </c>
      <c r="T638" s="143">
        <f t="shared" si="139"/>
        <v>0</v>
      </c>
      <c r="U638" s="143">
        <f t="shared" si="140"/>
        <v>2568.3382849815998</v>
      </c>
      <c r="V638" s="143">
        <f t="shared" si="141"/>
        <v>1651.0746117738852</v>
      </c>
      <c r="W638" s="143">
        <f t="shared" si="142"/>
        <v>0</v>
      </c>
      <c r="X638" s="143">
        <f t="shared" si="143"/>
        <v>0</v>
      </c>
      <c r="Y638" s="143">
        <f t="shared" si="144"/>
        <v>4219.4128967554852</v>
      </c>
      <c r="Z638" s="143">
        <f t="shared" si="145"/>
        <v>0</v>
      </c>
      <c r="AA638" s="143">
        <f t="shared" si="146"/>
        <v>0</v>
      </c>
      <c r="AB638" s="143">
        <f t="shared" si="147"/>
        <v>0</v>
      </c>
      <c r="AC638" s="143">
        <f t="shared" si="148"/>
        <v>0</v>
      </c>
      <c r="AD638" s="143">
        <f t="shared" si="149"/>
        <v>7521.5621203032551</v>
      </c>
      <c r="AE638" s="142"/>
    </row>
    <row r="639" spans="1:31" x14ac:dyDescent="0.3">
      <c r="A639" s="147" t="s">
        <v>3037</v>
      </c>
      <c r="B639" s="147">
        <v>0.74685577728225794</v>
      </c>
      <c r="C639" s="146">
        <f t="shared" si="135"/>
        <v>1.4504851009306729E-3</v>
      </c>
      <c r="D639" s="145">
        <f t="shared" si="136"/>
        <v>1450485.1009306728</v>
      </c>
      <c r="E639" s="144">
        <v>0</v>
      </c>
      <c r="F639" s="144">
        <v>0</v>
      </c>
      <c r="G639" s="144">
        <v>0</v>
      </c>
      <c r="H639" s="144">
        <v>0</v>
      </c>
      <c r="I639" s="144">
        <v>0</v>
      </c>
      <c r="J639" s="144">
        <v>0</v>
      </c>
      <c r="K639" s="144">
        <v>0</v>
      </c>
      <c r="L639" s="144">
        <v>0</v>
      </c>
      <c r="M639" s="144">
        <v>0</v>
      </c>
      <c r="N639" s="144">
        <v>0</v>
      </c>
      <c r="O639" s="144">
        <v>0</v>
      </c>
      <c r="P639" s="144">
        <v>0</v>
      </c>
      <c r="Q639" s="144">
        <v>0</v>
      </c>
      <c r="R639" s="143">
        <f t="shared" si="137"/>
        <v>0</v>
      </c>
      <c r="S639" s="143">
        <f t="shared" si="138"/>
        <v>0</v>
      </c>
      <c r="T639" s="143">
        <f t="shared" si="139"/>
        <v>0</v>
      </c>
      <c r="U639" s="143">
        <f t="shared" si="140"/>
        <v>0</v>
      </c>
      <c r="V639" s="143">
        <f t="shared" si="141"/>
        <v>0</v>
      </c>
      <c r="W639" s="143">
        <f t="shared" si="142"/>
        <v>0</v>
      </c>
      <c r="X639" s="143">
        <f t="shared" si="143"/>
        <v>0</v>
      </c>
      <c r="Y639" s="143">
        <f t="shared" si="144"/>
        <v>0</v>
      </c>
      <c r="Z639" s="143">
        <f t="shared" si="145"/>
        <v>0</v>
      </c>
      <c r="AA639" s="143">
        <f t="shared" si="146"/>
        <v>0</v>
      </c>
      <c r="AB639" s="143">
        <f t="shared" si="147"/>
        <v>0</v>
      </c>
      <c r="AC639" s="143">
        <f t="shared" si="148"/>
        <v>0</v>
      </c>
      <c r="AD639" s="143">
        <f t="shared" si="149"/>
        <v>0</v>
      </c>
      <c r="AE639" s="142"/>
    </row>
    <row r="640" spans="1:31" x14ac:dyDescent="0.3">
      <c r="A640" s="147" t="s">
        <v>3036</v>
      </c>
      <c r="B640" s="147">
        <v>0.8128378812935162</v>
      </c>
      <c r="C640" s="146">
        <f t="shared" si="135"/>
        <v>1.5786304024836099E-3</v>
      </c>
      <c r="D640" s="145">
        <f t="shared" si="136"/>
        <v>1578630.40248361</v>
      </c>
      <c r="E640" s="144">
        <v>0</v>
      </c>
      <c r="F640" s="144">
        <v>0</v>
      </c>
      <c r="G640" s="144">
        <v>0</v>
      </c>
      <c r="H640" s="144">
        <v>0</v>
      </c>
      <c r="I640" s="144">
        <v>0</v>
      </c>
      <c r="J640" s="144">
        <v>0</v>
      </c>
      <c r="K640" s="144">
        <v>0</v>
      </c>
      <c r="L640" s="144">
        <v>0</v>
      </c>
      <c r="M640" s="144">
        <v>0</v>
      </c>
      <c r="N640" s="144">
        <v>0</v>
      </c>
      <c r="O640" s="144">
        <v>1.1100000000000001</v>
      </c>
      <c r="P640" s="144">
        <v>0</v>
      </c>
      <c r="Q640" s="144">
        <v>1.1100000000000001</v>
      </c>
      <c r="R640" s="143">
        <f t="shared" si="137"/>
        <v>0</v>
      </c>
      <c r="S640" s="143">
        <f t="shared" si="138"/>
        <v>0</v>
      </c>
      <c r="T640" s="143">
        <f t="shared" si="139"/>
        <v>0</v>
      </c>
      <c r="U640" s="143">
        <f t="shared" si="140"/>
        <v>0</v>
      </c>
      <c r="V640" s="143">
        <f t="shared" si="141"/>
        <v>0</v>
      </c>
      <c r="W640" s="143">
        <f t="shared" si="142"/>
        <v>0</v>
      </c>
      <c r="X640" s="143">
        <f t="shared" si="143"/>
        <v>0</v>
      </c>
      <c r="Y640" s="143">
        <f t="shared" si="144"/>
        <v>0</v>
      </c>
      <c r="Z640" s="143">
        <f t="shared" si="145"/>
        <v>0</v>
      </c>
      <c r="AA640" s="143">
        <f t="shared" si="146"/>
        <v>0</v>
      </c>
      <c r="AB640" s="143">
        <f t="shared" si="147"/>
        <v>17522.797467568071</v>
      </c>
      <c r="AC640" s="143">
        <f t="shared" si="148"/>
        <v>0</v>
      </c>
      <c r="AD640" s="143">
        <f t="shared" si="149"/>
        <v>17522.797467568071</v>
      </c>
      <c r="AE640" s="142"/>
    </row>
    <row r="641" spans="1:31" x14ac:dyDescent="0.3">
      <c r="A641" s="147" t="s">
        <v>3035</v>
      </c>
      <c r="B641" s="147">
        <v>0.53120572065834126</v>
      </c>
      <c r="C641" s="146">
        <f t="shared" si="135"/>
        <v>1.0316663628791465E-3</v>
      </c>
      <c r="D641" s="145">
        <f t="shared" si="136"/>
        <v>1031666.3628791465</v>
      </c>
      <c r="E641" s="144">
        <v>0</v>
      </c>
      <c r="F641" s="144">
        <v>0</v>
      </c>
      <c r="G641" s="144">
        <v>0</v>
      </c>
      <c r="H641" s="144">
        <v>0</v>
      </c>
      <c r="I641" s="144">
        <v>0</v>
      </c>
      <c r="J641" s="144">
        <v>0</v>
      </c>
      <c r="K641" s="144">
        <v>0</v>
      </c>
      <c r="L641" s="144">
        <v>0</v>
      </c>
      <c r="M641" s="144">
        <v>0</v>
      </c>
      <c r="N641" s="144">
        <v>0</v>
      </c>
      <c r="O641" s="144">
        <v>0</v>
      </c>
      <c r="P641" s="144">
        <v>0</v>
      </c>
      <c r="Q641" s="144">
        <v>0</v>
      </c>
      <c r="R641" s="143">
        <f t="shared" si="137"/>
        <v>0</v>
      </c>
      <c r="S641" s="143">
        <f t="shared" si="138"/>
        <v>0</v>
      </c>
      <c r="T641" s="143">
        <f t="shared" si="139"/>
        <v>0</v>
      </c>
      <c r="U641" s="143">
        <f t="shared" si="140"/>
        <v>0</v>
      </c>
      <c r="V641" s="143">
        <f t="shared" si="141"/>
        <v>0</v>
      </c>
      <c r="W641" s="143">
        <f t="shared" si="142"/>
        <v>0</v>
      </c>
      <c r="X641" s="143">
        <f t="shared" si="143"/>
        <v>0</v>
      </c>
      <c r="Y641" s="143">
        <f t="shared" si="144"/>
        <v>0</v>
      </c>
      <c r="Z641" s="143">
        <f t="shared" si="145"/>
        <v>0</v>
      </c>
      <c r="AA641" s="143">
        <f t="shared" si="146"/>
        <v>0</v>
      </c>
      <c r="AB641" s="143">
        <f t="shared" si="147"/>
        <v>0</v>
      </c>
      <c r="AC641" s="143">
        <f t="shared" si="148"/>
        <v>0</v>
      </c>
      <c r="AD641" s="143">
        <f t="shared" si="149"/>
        <v>0</v>
      </c>
      <c r="AE641" s="142"/>
    </row>
    <row r="642" spans="1:31" x14ac:dyDescent="0.3">
      <c r="A642" s="147" t="s">
        <v>3034</v>
      </c>
      <c r="B642" s="147">
        <v>0.63092969938215016</v>
      </c>
      <c r="C642" s="146">
        <f t="shared" si="135"/>
        <v>1.225342504571153E-3</v>
      </c>
      <c r="D642" s="145">
        <f t="shared" si="136"/>
        <v>1225342.5045711531</v>
      </c>
      <c r="E642" s="144">
        <v>0</v>
      </c>
      <c r="F642" s="144">
        <v>0</v>
      </c>
      <c r="G642" s="144">
        <v>0</v>
      </c>
      <c r="H642" s="144">
        <v>0.13</v>
      </c>
      <c r="I642" s="144">
        <v>0.26</v>
      </c>
      <c r="J642" s="144">
        <v>0</v>
      </c>
      <c r="K642" s="144">
        <v>0</v>
      </c>
      <c r="L642" s="144">
        <v>0.39</v>
      </c>
      <c r="M642" s="144">
        <v>0</v>
      </c>
      <c r="N642" s="144">
        <v>0</v>
      </c>
      <c r="O642" s="144">
        <v>1.7179764015000001</v>
      </c>
      <c r="P642" s="144">
        <v>0</v>
      </c>
      <c r="Q642" s="144">
        <v>1.7179764015000001</v>
      </c>
      <c r="R642" s="143">
        <f t="shared" si="137"/>
        <v>0</v>
      </c>
      <c r="S642" s="143">
        <f t="shared" si="138"/>
        <v>0</v>
      </c>
      <c r="T642" s="143">
        <f t="shared" si="139"/>
        <v>0</v>
      </c>
      <c r="U642" s="143">
        <f t="shared" si="140"/>
        <v>1592.9452559424992</v>
      </c>
      <c r="V642" s="143">
        <f t="shared" si="141"/>
        <v>3185.8905118849984</v>
      </c>
      <c r="W642" s="143">
        <f t="shared" si="142"/>
        <v>0</v>
      </c>
      <c r="X642" s="143">
        <f t="shared" si="143"/>
        <v>0</v>
      </c>
      <c r="Y642" s="143">
        <f t="shared" si="144"/>
        <v>4778.835767827497</v>
      </c>
      <c r="Z642" s="143">
        <f t="shared" si="145"/>
        <v>0</v>
      </c>
      <c r="AA642" s="143">
        <f t="shared" si="146"/>
        <v>0</v>
      </c>
      <c r="AB642" s="143">
        <f t="shared" si="147"/>
        <v>21051.095066081471</v>
      </c>
      <c r="AC642" s="143">
        <f t="shared" si="148"/>
        <v>0</v>
      </c>
      <c r="AD642" s="143">
        <f t="shared" si="149"/>
        <v>21051.095066081471</v>
      </c>
      <c r="AE642" s="142"/>
    </row>
    <row r="643" spans="1:31" x14ac:dyDescent="0.3">
      <c r="A643" s="147" t="s">
        <v>3033</v>
      </c>
      <c r="B643" s="147">
        <v>0.75324834776968985</v>
      </c>
      <c r="C643" s="146">
        <f t="shared" ref="C643:C706" si="150">B643/SUM($B$3:$B$1002)</f>
        <v>1.4629002532675944E-3</v>
      </c>
      <c r="D643" s="145">
        <f t="shared" ref="D643:D706" si="151">1000000000*C643</f>
        <v>1462900.2532675944</v>
      </c>
      <c r="E643" s="144">
        <v>0</v>
      </c>
      <c r="F643" s="144">
        <v>0</v>
      </c>
      <c r="G643" s="144">
        <v>0</v>
      </c>
      <c r="H643" s="144">
        <v>0</v>
      </c>
      <c r="I643" s="144">
        <v>0</v>
      </c>
      <c r="J643" s="144">
        <v>0</v>
      </c>
      <c r="K643" s="144">
        <v>0</v>
      </c>
      <c r="L643" s="144">
        <v>0</v>
      </c>
      <c r="M643" s="144">
        <v>0</v>
      </c>
      <c r="N643" s="144">
        <v>0</v>
      </c>
      <c r="O643" s="144">
        <v>0</v>
      </c>
      <c r="P643" s="144">
        <v>0</v>
      </c>
      <c r="Q643" s="144">
        <v>0</v>
      </c>
      <c r="R643" s="143">
        <f t="shared" ref="R643:R706" si="152">$D643*E643/100</f>
        <v>0</v>
      </c>
      <c r="S643" s="143">
        <f t="shared" ref="S643:S706" si="153">$D643*F643/100</f>
        <v>0</v>
      </c>
      <c r="T643" s="143">
        <f t="shared" ref="T643:T706" si="154">$D643*G643/100</f>
        <v>0</v>
      </c>
      <c r="U643" s="143">
        <f t="shared" ref="U643:U706" si="155">$D643*H643/100</f>
        <v>0</v>
      </c>
      <c r="V643" s="143">
        <f t="shared" ref="V643:V706" si="156">$D643*I643/100</f>
        <v>0</v>
      </c>
      <c r="W643" s="143">
        <f t="shared" ref="W643:W706" si="157">$D643*J643/100</f>
        <v>0</v>
      </c>
      <c r="X643" s="143">
        <f t="shared" ref="X643:X706" si="158">$D643*K643/100</f>
        <v>0</v>
      </c>
      <c r="Y643" s="143">
        <f t="shared" ref="Y643:Y706" si="159">$D643*L643/100</f>
        <v>0</v>
      </c>
      <c r="Z643" s="143">
        <f t="shared" ref="Z643:Z706" si="160">$D643*M643/100</f>
        <v>0</v>
      </c>
      <c r="AA643" s="143">
        <f t="shared" ref="AA643:AA706" si="161">$D643*N643/100</f>
        <v>0</v>
      </c>
      <c r="AB643" s="143">
        <f t="shared" ref="AB643:AB706" si="162">$D643*O643/100</f>
        <v>0</v>
      </c>
      <c r="AC643" s="143">
        <f t="shared" ref="AC643:AC706" si="163">$D643*P643/100</f>
        <v>0</v>
      </c>
      <c r="AD643" s="143">
        <f t="shared" ref="AD643:AD706" si="164">$D643*Q643/100</f>
        <v>0</v>
      </c>
      <c r="AE643" s="142"/>
    </row>
    <row r="644" spans="1:31" x14ac:dyDescent="0.3">
      <c r="A644" s="147" t="s">
        <v>3032</v>
      </c>
      <c r="B644" s="147">
        <v>0.15239085021181109</v>
      </c>
      <c r="C644" s="146">
        <f t="shared" si="150"/>
        <v>2.9596163606678824E-4</v>
      </c>
      <c r="D644" s="145">
        <f t="shared" si="151"/>
        <v>295961.63606678823</v>
      </c>
      <c r="E644" s="144">
        <v>0</v>
      </c>
      <c r="F644" s="144">
        <v>0</v>
      </c>
      <c r="G644" s="144">
        <v>0</v>
      </c>
      <c r="H644" s="144">
        <v>0</v>
      </c>
      <c r="I644" s="144">
        <v>0</v>
      </c>
      <c r="J644" s="144">
        <v>0</v>
      </c>
      <c r="K644" s="144">
        <v>0</v>
      </c>
      <c r="L644" s="144">
        <v>0</v>
      </c>
      <c r="M644" s="144">
        <v>0</v>
      </c>
      <c r="N644" s="144">
        <v>0</v>
      </c>
      <c r="O644" s="144">
        <v>0</v>
      </c>
      <c r="P644" s="144">
        <v>0</v>
      </c>
      <c r="Q644" s="144">
        <v>0</v>
      </c>
      <c r="R644" s="143">
        <f t="shared" si="152"/>
        <v>0</v>
      </c>
      <c r="S644" s="143">
        <f t="shared" si="153"/>
        <v>0</v>
      </c>
      <c r="T644" s="143">
        <f t="shared" si="154"/>
        <v>0</v>
      </c>
      <c r="U644" s="143">
        <f t="shared" si="155"/>
        <v>0</v>
      </c>
      <c r="V644" s="143">
        <f t="shared" si="156"/>
        <v>0</v>
      </c>
      <c r="W644" s="143">
        <f t="shared" si="157"/>
        <v>0</v>
      </c>
      <c r="X644" s="143">
        <f t="shared" si="158"/>
        <v>0</v>
      </c>
      <c r="Y644" s="143">
        <f t="shared" si="159"/>
        <v>0</v>
      </c>
      <c r="Z644" s="143">
        <f t="shared" si="160"/>
        <v>0</v>
      </c>
      <c r="AA644" s="143">
        <f t="shared" si="161"/>
        <v>0</v>
      </c>
      <c r="AB644" s="143">
        <f t="shared" si="162"/>
        <v>0</v>
      </c>
      <c r="AC644" s="143">
        <f t="shared" si="163"/>
        <v>0</v>
      </c>
      <c r="AD644" s="143">
        <f t="shared" si="164"/>
        <v>0</v>
      </c>
      <c r="AE644" s="142"/>
    </row>
    <row r="645" spans="1:31" x14ac:dyDescent="0.3">
      <c r="A645" s="147" t="s">
        <v>3031</v>
      </c>
      <c r="B645" s="147">
        <v>0.78644608280437101</v>
      </c>
      <c r="C645" s="146">
        <f t="shared" si="150"/>
        <v>1.5273743077198116E-3</v>
      </c>
      <c r="D645" s="145">
        <f t="shared" si="151"/>
        <v>1527374.3077198116</v>
      </c>
      <c r="E645" s="144">
        <v>0</v>
      </c>
      <c r="F645" s="144">
        <v>0</v>
      </c>
      <c r="G645" s="144">
        <v>0</v>
      </c>
      <c r="H645" s="144">
        <v>0</v>
      </c>
      <c r="I645" s="144">
        <v>0</v>
      </c>
      <c r="J645" s="144">
        <v>0</v>
      </c>
      <c r="K645" s="144">
        <v>0</v>
      </c>
      <c r="L645" s="144">
        <v>0</v>
      </c>
      <c r="M645" s="144">
        <v>0</v>
      </c>
      <c r="N645" s="144">
        <v>0</v>
      </c>
      <c r="O645" s="144">
        <v>0</v>
      </c>
      <c r="P645" s="144">
        <v>0</v>
      </c>
      <c r="Q645" s="144">
        <v>0</v>
      </c>
      <c r="R645" s="143">
        <f t="shared" si="152"/>
        <v>0</v>
      </c>
      <c r="S645" s="143">
        <f t="shared" si="153"/>
        <v>0</v>
      </c>
      <c r="T645" s="143">
        <f t="shared" si="154"/>
        <v>0</v>
      </c>
      <c r="U645" s="143">
        <f t="shared" si="155"/>
        <v>0</v>
      </c>
      <c r="V645" s="143">
        <f t="shared" si="156"/>
        <v>0</v>
      </c>
      <c r="W645" s="143">
        <f t="shared" si="157"/>
        <v>0</v>
      </c>
      <c r="X645" s="143">
        <f t="shared" si="158"/>
        <v>0</v>
      </c>
      <c r="Y645" s="143">
        <f t="shared" si="159"/>
        <v>0</v>
      </c>
      <c r="Z645" s="143">
        <f t="shared" si="160"/>
        <v>0</v>
      </c>
      <c r="AA645" s="143">
        <f t="shared" si="161"/>
        <v>0</v>
      </c>
      <c r="AB645" s="143">
        <f t="shared" si="162"/>
        <v>0</v>
      </c>
      <c r="AC645" s="143">
        <f t="shared" si="163"/>
        <v>0</v>
      </c>
      <c r="AD645" s="143">
        <f t="shared" si="164"/>
        <v>0</v>
      </c>
      <c r="AE645" s="142"/>
    </row>
    <row r="646" spans="1:31" x14ac:dyDescent="0.3">
      <c r="A646" s="147" t="s">
        <v>3030</v>
      </c>
      <c r="B646" s="147">
        <v>0.83415403553356304</v>
      </c>
      <c r="C646" s="146">
        <f t="shared" si="150"/>
        <v>1.6200289764450228E-3</v>
      </c>
      <c r="D646" s="145">
        <f t="shared" si="151"/>
        <v>1620028.9764450227</v>
      </c>
      <c r="E646" s="144">
        <v>0</v>
      </c>
      <c r="F646" s="144">
        <v>0</v>
      </c>
      <c r="G646" s="144">
        <v>0</v>
      </c>
      <c r="H646" s="144">
        <v>0</v>
      </c>
      <c r="I646" s="144">
        <v>0</v>
      </c>
      <c r="J646" s="144">
        <v>0</v>
      </c>
      <c r="K646" s="144">
        <v>0</v>
      </c>
      <c r="L646" s="144">
        <v>0</v>
      </c>
      <c r="M646" s="144">
        <v>0</v>
      </c>
      <c r="N646" s="144">
        <v>0</v>
      </c>
      <c r="O646" s="144">
        <v>0</v>
      </c>
      <c r="P646" s="144">
        <v>0</v>
      </c>
      <c r="Q646" s="144">
        <v>0</v>
      </c>
      <c r="R646" s="143">
        <f t="shared" si="152"/>
        <v>0</v>
      </c>
      <c r="S646" s="143">
        <f t="shared" si="153"/>
        <v>0</v>
      </c>
      <c r="T646" s="143">
        <f t="shared" si="154"/>
        <v>0</v>
      </c>
      <c r="U646" s="143">
        <f t="shared" si="155"/>
        <v>0</v>
      </c>
      <c r="V646" s="143">
        <f t="shared" si="156"/>
        <v>0</v>
      </c>
      <c r="W646" s="143">
        <f t="shared" si="157"/>
        <v>0</v>
      </c>
      <c r="X646" s="143">
        <f t="shared" si="158"/>
        <v>0</v>
      </c>
      <c r="Y646" s="143">
        <f t="shared" si="159"/>
        <v>0</v>
      </c>
      <c r="Z646" s="143">
        <f t="shared" si="160"/>
        <v>0</v>
      </c>
      <c r="AA646" s="143">
        <f t="shared" si="161"/>
        <v>0</v>
      </c>
      <c r="AB646" s="143">
        <f t="shared" si="162"/>
        <v>0</v>
      </c>
      <c r="AC646" s="143">
        <f t="shared" si="163"/>
        <v>0</v>
      </c>
      <c r="AD646" s="143">
        <f t="shared" si="164"/>
        <v>0</v>
      </c>
      <c r="AE646" s="142"/>
    </row>
    <row r="647" spans="1:31" x14ac:dyDescent="0.3">
      <c r="A647" s="147" t="s">
        <v>3029</v>
      </c>
      <c r="B647" s="147">
        <v>0.79856246571194567</v>
      </c>
      <c r="C647" s="146">
        <f t="shared" si="150"/>
        <v>1.5509058025802525E-3</v>
      </c>
      <c r="D647" s="145">
        <f t="shared" si="151"/>
        <v>1550905.8025802525</v>
      </c>
      <c r="E647" s="144">
        <v>0</v>
      </c>
      <c r="F647" s="144">
        <v>0</v>
      </c>
      <c r="G647" s="144">
        <v>0</v>
      </c>
      <c r="H647" s="144">
        <v>0</v>
      </c>
      <c r="I647" s="144">
        <v>0</v>
      </c>
      <c r="J647" s="144">
        <v>0</v>
      </c>
      <c r="K647" s="144">
        <v>0</v>
      </c>
      <c r="L647" s="144">
        <v>0</v>
      </c>
      <c r="M647" s="144">
        <v>0</v>
      </c>
      <c r="N647" s="144">
        <v>0</v>
      </c>
      <c r="O647" s="144">
        <v>0</v>
      </c>
      <c r="P647" s="144">
        <v>0</v>
      </c>
      <c r="Q647" s="144">
        <v>0</v>
      </c>
      <c r="R647" s="143">
        <f t="shared" si="152"/>
        <v>0</v>
      </c>
      <c r="S647" s="143">
        <f t="shared" si="153"/>
        <v>0</v>
      </c>
      <c r="T647" s="143">
        <f t="shared" si="154"/>
        <v>0</v>
      </c>
      <c r="U647" s="143">
        <f t="shared" si="155"/>
        <v>0</v>
      </c>
      <c r="V647" s="143">
        <f t="shared" si="156"/>
        <v>0</v>
      </c>
      <c r="W647" s="143">
        <f t="shared" si="157"/>
        <v>0</v>
      </c>
      <c r="X647" s="143">
        <f t="shared" si="158"/>
        <v>0</v>
      </c>
      <c r="Y647" s="143">
        <f t="shared" si="159"/>
        <v>0</v>
      </c>
      <c r="Z647" s="143">
        <f t="shared" si="160"/>
        <v>0</v>
      </c>
      <c r="AA647" s="143">
        <f t="shared" si="161"/>
        <v>0</v>
      </c>
      <c r="AB647" s="143">
        <f t="shared" si="162"/>
        <v>0</v>
      </c>
      <c r="AC647" s="143">
        <f t="shared" si="163"/>
        <v>0</v>
      </c>
      <c r="AD647" s="143">
        <f t="shared" si="164"/>
        <v>0</v>
      </c>
      <c r="AE647" s="142"/>
    </row>
    <row r="648" spans="1:31" x14ac:dyDescent="0.3">
      <c r="A648" s="147" t="s">
        <v>3028</v>
      </c>
      <c r="B648" s="147">
        <v>0.46563836427890182</v>
      </c>
      <c r="C648" s="146">
        <f t="shared" si="150"/>
        <v>9.0432655186253321E-4</v>
      </c>
      <c r="D648" s="145">
        <f t="shared" si="151"/>
        <v>904326.5518625332</v>
      </c>
      <c r="E648" s="144">
        <v>6.52</v>
      </c>
      <c r="F648" s="144">
        <v>0</v>
      </c>
      <c r="G648" s="144">
        <v>7.72</v>
      </c>
      <c r="H648" s="144">
        <v>4.37</v>
      </c>
      <c r="I648" s="144">
        <v>2.0499999999999998</v>
      </c>
      <c r="J648" s="144">
        <v>3.59</v>
      </c>
      <c r="K648" s="144">
        <v>4.37</v>
      </c>
      <c r="L648" s="144">
        <v>6.42</v>
      </c>
      <c r="M648" s="144">
        <v>0</v>
      </c>
      <c r="N648" s="144">
        <v>0</v>
      </c>
      <c r="O648" s="144">
        <v>17.63</v>
      </c>
      <c r="P648" s="144">
        <v>7.72</v>
      </c>
      <c r="Q648" s="144">
        <v>31.87</v>
      </c>
      <c r="R648" s="143">
        <f t="shared" si="152"/>
        <v>58962.091181437158</v>
      </c>
      <c r="S648" s="143">
        <f t="shared" si="153"/>
        <v>0</v>
      </c>
      <c r="T648" s="143">
        <f t="shared" si="154"/>
        <v>69814.009803787558</v>
      </c>
      <c r="U648" s="143">
        <f t="shared" si="155"/>
        <v>39519.070316392703</v>
      </c>
      <c r="V648" s="143">
        <f t="shared" si="156"/>
        <v>18538.694313181928</v>
      </c>
      <c r="W648" s="143">
        <f t="shared" si="157"/>
        <v>32465.323211864939</v>
      </c>
      <c r="X648" s="143">
        <f t="shared" si="158"/>
        <v>39519.070316392703</v>
      </c>
      <c r="Y648" s="143">
        <f t="shared" si="159"/>
        <v>58057.764629574631</v>
      </c>
      <c r="Z648" s="143">
        <f t="shared" si="160"/>
        <v>0</v>
      </c>
      <c r="AA648" s="143">
        <f t="shared" si="161"/>
        <v>0</v>
      </c>
      <c r="AB648" s="143">
        <f t="shared" si="162"/>
        <v>159432.7710933646</v>
      </c>
      <c r="AC648" s="143">
        <f t="shared" si="163"/>
        <v>69814.009803787558</v>
      </c>
      <c r="AD648" s="143">
        <f t="shared" si="164"/>
        <v>288208.87207858934</v>
      </c>
      <c r="AE648" s="142"/>
    </row>
    <row r="649" spans="1:31" x14ac:dyDescent="0.3">
      <c r="A649" s="147" t="s">
        <v>3027</v>
      </c>
      <c r="B649" s="147">
        <v>0.13208996728310041</v>
      </c>
      <c r="C649" s="146">
        <f t="shared" si="150"/>
        <v>2.5653484294351007E-4</v>
      </c>
      <c r="D649" s="145">
        <f t="shared" si="151"/>
        <v>256534.84294351007</v>
      </c>
      <c r="E649" s="144">
        <v>0</v>
      </c>
      <c r="F649" s="144">
        <v>0</v>
      </c>
      <c r="G649" s="144">
        <v>0</v>
      </c>
      <c r="H649" s="144">
        <v>0</v>
      </c>
      <c r="I649" s="144">
        <v>0</v>
      </c>
      <c r="J649" s="144">
        <v>0</v>
      </c>
      <c r="K649" s="144">
        <v>0</v>
      </c>
      <c r="L649" s="144">
        <v>0</v>
      </c>
      <c r="M649" s="144">
        <v>0</v>
      </c>
      <c r="N649" s="144">
        <v>0</v>
      </c>
      <c r="O649" s="144">
        <v>0</v>
      </c>
      <c r="P649" s="144">
        <v>0</v>
      </c>
      <c r="Q649" s="144">
        <v>0</v>
      </c>
      <c r="R649" s="143">
        <f t="shared" si="152"/>
        <v>0</v>
      </c>
      <c r="S649" s="143">
        <f t="shared" si="153"/>
        <v>0</v>
      </c>
      <c r="T649" s="143">
        <f t="shared" si="154"/>
        <v>0</v>
      </c>
      <c r="U649" s="143">
        <f t="shared" si="155"/>
        <v>0</v>
      </c>
      <c r="V649" s="143">
        <f t="shared" si="156"/>
        <v>0</v>
      </c>
      <c r="W649" s="143">
        <f t="shared" si="157"/>
        <v>0</v>
      </c>
      <c r="X649" s="143">
        <f t="shared" si="158"/>
        <v>0</v>
      </c>
      <c r="Y649" s="143">
        <f t="shared" si="159"/>
        <v>0</v>
      </c>
      <c r="Z649" s="143">
        <f t="shared" si="160"/>
        <v>0</v>
      </c>
      <c r="AA649" s="143">
        <f t="shared" si="161"/>
        <v>0</v>
      </c>
      <c r="AB649" s="143">
        <f t="shared" si="162"/>
        <v>0</v>
      </c>
      <c r="AC649" s="143">
        <f t="shared" si="163"/>
        <v>0</v>
      </c>
      <c r="AD649" s="143">
        <f t="shared" si="164"/>
        <v>0</v>
      </c>
      <c r="AE649" s="142"/>
    </row>
    <row r="650" spans="1:31" x14ac:dyDescent="0.3">
      <c r="A650" s="147" t="s">
        <v>3026</v>
      </c>
      <c r="B650" s="147">
        <v>0.97507643758805651</v>
      </c>
      <c r="C650" s="146">
        <f t="shared" si="150"/>
        <v>1.8937174860408376E-3</v>
      </c>
      <c r="D650" s="145">
        <f t="shared" si="151"/>
        <v>1893717.4860408376</v>
      </c>
      <c r="E650" s="144">
        <v>0</v>
      </c>
      <c r="F650" s="144">
        <v>0</v>
      </c>
      <c r="G650" s="144">
        <v>0</v>
      </c>
      <c r="H650" s="144">
        <v>0</v>
      </c>
      <c r="I650" s="144">
        <v>0</v>
      </c>
      <c r="J650" s="144">
        <v>0</v>
      </c>
      <c r="K650" s="144">
        <v>0</v>
      </c>
      <c r="L650" s="144">
        <v>0</v>
      </c>
      <c r="M650" s="144">
        <v>0</v>
      </c>
      <c r="N650" s="144">
        <v>0</v>
      </c>
      <c r="O650" s="144">
        <v>0</v>
      </c>
      <c r="P650" s="144">
        <v>0</v>
      </c>
      <c r="Q650" s="144">
        <v>0</v>
      </c>
      <c r="R650" s="143">
        <f t="shared" si="152"/>
        <v>0</v>
      </c>
      <c r="S650" s="143">
        <f t="shared" si="153"/>
        <v>0</v>
      </c>
      <c r="T650" s="143">
        <f t="shared" si="154"/>
        <v>0</v>
      </c>
      <c r="U650" s="143">
        <f t="shared" si="155"/>
        <v>0</v>
      </c>
      <c r="V650" s="143">
        <f t="shared" si="156"/>
        <v>0</v>
      </c>
      <c r="W650" s="143">
        <f t="shared" si="157"/>
        <v>0</v>
      </c>
      <c r="X650" s="143">
        <f t="shared" si="158"/>
        <v>0</v>
      </c>
      <c r="Y650" s="143">
        <f t="shared" si="159"/>
        <v>0</v>
      </c>
      <c r="Z650" s="143">
        <f t="shared" si="160"/>
        <v>0</v>
      </c>
      <c r="AA650" s="143">
        <f t="shared" si="161"/>
        <v>0</v>
      </c>
      <c r="AB650" s="143">
        <f t="shared" si="162"/>
        <v>0</v>
      </c>
      <c r="AC650" s="143">
        <f t="shared" si="163"/>
        <v>0</v>
      </c>
      <c r="AD650" s="143">
        <f t="shared" si="164"/>
        <v>0</v>
      </c>
      <c r="AE650" s="142"/>
    </row>
    <row r="651" spans="1:31" x14ac:dyDescent="0.3">
      <c r="A651" s="147" t="s">
        <v>3025</v>
      </c>
      <c r="B651" s="147">
        <v>0.30383311565863358</v>
      </c>
      <c r="C651" s="146">
        <f t="shared" si="150"/>
        <v>5.9008100471001504E-4</v>
      </c>
      <c r="D651" s="145">
        <f t="shared" si="151"/>
        <v>590081.00471001503</v>
      </c>
      <c r="E651" s="144">
        <v>0</v>
      </c>
      <c r="F651" s="144">
        <v>0</v>
      </c>
      <c r="G651" s="144">
        <v>0</v>
      </c>
      <c r="H651" s="144">
        <v>0</v>
      </c>
      <c r="I651" s="144">
        <v>0</v>
      </c>
      <c r="J651" s="144">
        <v>0</v>
      </c>
      <c r="K651" s="144">
        <v>0</v>
      </c>
      <c r="L651" s="144">
        <v>0</v>
      </c>
      <c r="M651" s="144">
        <v>0</v>
      </c>
      <c r="N651" s="144">
        <v>0</v>
      </c>
      <c r="O651" s="144">
        <v>0</v>
      </c>
      <c r="P651" s="144">
        <v>0</v>
      </c>
      <c r="Q651" s="144">
        <v>0</v>
      </c>
      <c r="R651" s="143">
        <f t="shared" si="152"/>
        <v>0</v>
      </c>
      <c r="S651" s="143">
        <f t="shared" si="153"/>
        <v>0</v>
      </c>
      <c r="T651" s="143">
        <f t="shared" si="154"/>
        <v>0</v>
      </c>
      <c r="U651" s="143">
        <f t="shared" si="155"/>
        <v>0</v>
      </c>
      <c r="V651" s="143">
        <f t="shared" si="156"/>
        <v>0</v>
      </c>
      <c r="W651" s="143">
        <f t="shared" si="157"/>
        <v>0</v>
      </c>
      <c r="X651" s="143">
        <f t="shared" si="158"/>
        <v>0</v>
      </c>
      <c r="Y651" s="143">
        <f t="shared" si="159"/>
        <v>0</v>
      </c>
      <c r="Z651" s="143">
        <f t="shared" si="160"/>
        <v>0</v>
      </c>
      <c r="AA651" s="143">
        <f t="shared" si="161"/>
        <v>0</v>
      </c>
      <c r="AB651" s="143">
        <f t="shared" si="162"/>
        <v>0</v>
      </c>
      <c r="AC651" s="143">
        <f t="shared" si="163"/>
        <v>0</v>
      </c>
      <c r="AD651" s="143">
        <f t="shared" si="164"/>
        <v>0</v>
      </c>
      <c r="AE651" s="142"/>
    </row>
    <row r="652" spans="1:31" x14ac:dyDescent="0.3">
      <c r="A652" s="147" t="s">
        <v>3024</v>
      </c>
      <c r="B652" s="147">
        <v>0.4346325187473975</v>
      </c>
      <c r="C652" s="146">
        <f t="shared" si="150"/>
        <v>8.4410941442689667E-4</v>
      </c>
      <c r="D652" s="145">
        <f t="shared" si="151"/>
        <v>844109.41442689672</v>
      </c>
      <c r="E652" s="144">
        <v>0</v>
      </c>
      <c r="F652" s="144">
        <v>0</v>
      </c>
      <c r="G652" s="144">
        <v>0</v>
      </c>
      <c r="H652" s="144">
        <v>0</v>
      </c>
      <c r="I652" s="144">
        <v>6.76</v>
      </c>
      <c r="J652" s="144">
        <v>0</v>
      </c>
      <c r="K652" s="144">
        <v>0</v>
      </c>
      <c r="L652" s="144">
        <v>6.76</v>
      </c>
      <c r="M652" s="144">
        <v>0</v>
      </c>
      <c r="N652" s="144">
        <v>0</v>
      </c>
      <c r="O652" s="144">
        <v>0</v>
      </c>
      <c r="P652" s="144">
        <v>0</v>
      </c>
      <c r="Q652" s="144">
        <v>0</v>
      </c>
      <c r="R652" s="143">
        <f t="shared" si="152"/>
        <v>0</v>
      </c>
      <c r="S652" s="143">
        <f t="shared" si="153"/>
        <v>0</v>
      </c>
      <c r="T652" s="143">
        <f t="shared" si="154"/>
        <v>0</v>
      </c>
      <c r="U652" s="143">
        <f t="shared" si="155"/>
        <v>0</v>
      </c>
      <c r="V652" s="143">
        <f t="shared" si="156"/>
        <v>57061.796415258221</v>
      </c>
      <c r="W652" s="143">
        <f t="shared" si="157"/>
        <v>0</v>
      </c>
      <c r="X652" s="143">
        <f t="shared" si="158"/>
        <v>0</v>
      </c>
      <c r="Y652" s="143">
        <f t="shared" si="159"/>
        <v>57061.796415258221</v>
      </c>
      <c r="Z652" s="143">
        <f t="shared" si="160"/>
        <v>0</v>
      </c>
      <c r="AA652" s="143">
        <f t="shared" si="161"/>
        <v>0</v>
      </c>
      <c r="AB652" s="143">
        <f t="shared" si="162"/>
        <v>0</v>
      </c>
      <c r="AC652" s="143">
        <f t="shared" si="163"/>
        <v>0</v>
      </c>
      <c r="AD652" s="143">
        <f t="shared" si="164"/>
        <v>0</v>
      </c>
      <c r="AE652" s="142"/>
    </row>
    <row r="653" spans="1:31" x14ac:dyDescent="0.3">
      <c r="A653" s="147" t="s">
        <v>3023</v>
      </c>
      <c r="B653" s="147">
        <v>0.26001630627840711</v>
      </c>
      <c r="C653" s="146">
        <f t="shared" si="150"/>
        <v>5.0498341142686315E-4</v>
      </c>
      <c r="D653" s="145">
        <f t="shared" si="151"/>
        <v>504983.41142686317</v>
      </c>
      <c r="E653" s="144">
        <v>0</v>
      </c>
      <c r="F653" s="144">
        <v>0</v>
      </c>
      <c r="G653" s="144">
        <v>0</v>
      </c>
      <c r="H653" s="144">
        <v>0</v>
      </c>
      <c r="I653" s="144">
        <v>0</v>
      </c>
      <c r="J653" s="144">
        <v>0</v>
      </c>
      <c r="K653" s="144">
        <v>0</v>
      </c>
      <c r="L653" s="144">
        <v>0</v>
      </c>
      <c r="M653" s="144">
        <v>0</v>
      </c>
      <c r="N653" s="144">
        <v>0</v>
      </c>
      <c r="O653" s="144">
        <v>0</v>
      </c>
      <c r="P653" s="144">
        <v>0</v>
      </c>
      <c r="Q653" s="144">
        <v>0</v>
      </c>
      <c r="R653" s="143">
        <f t="shared" si="152"/>
        <v>0</v>
      </c>
      <c r="S653" s="143">
        <f t="shared" si="153"/>
        <v>0</v>
      </c>
      <c r="T653" s="143">
        <f t="shared" si="154"/>
        <v>0</v>
      </c>
      <c r="U653" s="143">
        <f t="shared" si="155"/>
        <v>0</v>
      </c>
      <c r="V653" s="143">
        <f t="shared" si="156"/>
        <v>0</v>
      </c>
      <c r="W653" s="143">
        <f t="shared" si="157"/>
        <v>0</v>
      </c>
      <c r="X653" s="143">
        <f t="shared" si="158"/>
        <v>0</v>
      </c>
      <c r="Y653" s="143">
        <f t="shared" si="159"/>
        <v>0</v>
      </c>
      <c r="Z653" s="143">
        <f t="shared" si="160"/>
        <v>0</v>
      </c>
      <c r="AA653" s="143">
        <f t="shared" si="161"/>
        <v>0</v>
      </c>
      <c r="AB653" s="143">
        <f t="shared" si="162"/>
        <v>0</v>
      </c>
      <c r="AC653" s="143">
        <f t="shared" si="163"/>
        <v>0</v>
      </c>
      <c r="AD653" s="143">
        <f t="shared" si="164"/>
        <v>0</v>
      </c>
      <c r="AE653" s="142"/>
    </row>
    <row r="654" spans="1:31" x14ac:dyDescent="0.3">
      <c r="A654" s="147" t="s">
        <v>3022</v>
      </c>
      <c r="B654" s="147">
        <v>0.53872717085508359</v>
      </c>
      <c r="C654" s="146">
        <f t="shared" si="150"/>
        <v>1.0462739374331876E-3</v>
      </c>
      <c r="D654" s="145">
        <f t="shared" si="151"/>
        <v>1046273.9374331876</v>
      </c>
      <c r="E654" s="144">
        <v>0</v>
      </c>
      <c r="F654" s="144">
        <v>0</v>
      </c>
      <c r="G654" s="144">
        <v>0</v>
      </c>
      <c r="H654" s="144">
        <v>0</v>
      </c>
      <c r="I654" s="144">
        <v>0</v>
      </c>
      <c r="J654" s="144">
        <v>0</v>
      </c>
      <c r="K654" s="144">
        <v>0</v>
      </c>
      <c r="L654" s="144">
        <v>0</v>
      </c>
      <c r="M654" s="144">
        <v>0</v>
      </c>
      <c r="N654" s="144">
        <v>0</v>
      </c>
      <c r="O654" s="144">
        <v>0</v>
      </c>
      <c r="P654" s="144">
        <v>0</v>
      </c>
      <c r="Q654" s="144">
        <v>0</v>
      </c>
      <c r="R654" s="143">
        <f t="shared" si="152"/>
        <v>0</v>
      </c>
      <c r="S654" s="143">
        <f t="shared" si="153"/>
        <v>0</v>
      </c>
      <c r="T654" s="143">
        <f t="shared" si="154"/>
        <v>0</v>
      </c>
      <c r="U654" s="143">
        <f t="shared" si="155"/>
        <v>0</v>
      </c>
      <c r="V654" s="143">
        <f t="shared" si="156"/>
        <v>0</v>
      </c>
      <c r="W654" s="143">
        <f t="shared" si="157"/>
        <v>0</v>
      </c>
      <c r="X654" s="143">
        <f t="shared" si="158"/>
        <v>0</v>
      </c>
      <c r="Y654" s="143">
        <f t="shared" si="159"/>
        <v>0</v>
      </c>
      <c r="Z654" s="143">
        <f t="shared" si="160"/>
        <v>0</v>
      </c>
      <c r="AA654" s="143">
        <f t="shared" si="161"/>
        <v>0</v>
      </c>
      <c r="AB654" s="143">
        <f t="shared" si="162"/>
        <v>0</v>
      </c>
      <c r="AC654" s="143">
        <f t="shared" si="163"/>
        <v>0</v>
      </c>
      <c r="AD654" s="143">
        <f t="shared" si="164"/>
        <v>0</v>
      </c>
      <c r="AE654" s="142"/>
    </row>
    <row r="655" spans="1:31" x14ac:dyDescent="0.3">
      <c r="A655" s="147" t="s">
        <v>3021</v>
      </c>
      <c r="B655" s="147">
        <v>0.77160131459572678</v>
      </c>
      <c r="C655" s="146">
        <f t="shared" si="150"/>
        <v>1.4985439555040714E-3</v>
      </c>
      <c r="D655" s="145">
        <f t="shared" si="151"/>
        <v>1498543.9555040714</v>
      </c>
      <c r="E655" s="144">
        <v>0</v>
      </c>
      <c r="F655" s="144">
        <v>0</v>
      </c>
      <c r="G655" s="144">
        <v>0</v>
      </c>
      <c r="H655" s="144">
        <v>0</v>
      </c>
      <c r="I655" s="144">
        <v>0</v>
      </c>
      <c r="J655" s="144">
        <v>0</v>
      </c>
      <c r="K655" s="144">
        <v>0</v>
      </c>
      <c r="L655" s="144">
        <v>0</v>
      </c>
      <c r="M655" s="144">
        <v>0</v>
      </c>
      <c r="N655" s="144">
        <v>0</v>
      </c>
      <c r="O655" s="144">
        <v>0</v>
      </c>
      <c r="P655" s="144">
        <v>0</v>
      </c>
      <c r="Q655" s="144">
        <v>0</v>
      </c>
      <c r="R655" s="143">
        <f t="shared" si="152"/>
        <v>0</v>
      </c>
      <c r="S655" s="143">
        <f t="shared" si="153"/>
        <v>0</v>
      </c>
      <c r="T655" s="143">
        <f t="shared" si="154"/>
        <v>0</v>
      </c>
      <c r="U655" s="143">
        <f t="shared" si="155"/>
        <v>0</v>
      </c>
      <c r="V655" s="143">
        <f t="shared" si="156"/>
        <v>0</v>
      </c>
      <c r="W655" s="143">
        <f t="shared" si="157"/>
        <v>0</v>
      </c>
      <c r="X655" s="143">
        <f t="shared" si="158"/>
        <v>0</v>
      </c>
      <c r="Y655" s="143">
        <f t="shared" si="159"/>
        <v>0</v>
      </c>
      <c r="Z655" s="143">
        <f t="shared" si="160"/>
        <v>0</v>
      </c>
      <c r="AA655" s="143">
        <f t="shared" si="161"/>
        <v>0</v>
      </c>
      <c r="AB655" s="143">
        <f t="shared" si="162"/>
        <v>0</v>
      </c>
      <c r="AC655" s="143">
        <f t="shared" si="163"/>
        <v>0</v>
      </c>
      <c r="AD655" s="143">
        <f t="shared" si="164"/>
        <v>0</v>
      </c>
      <c r="AE655" s="142"/>
    </row>
    <row r="656" spans="1:31" x14ac:dyDescent="0.3">
      <c r="A656" s="147" t="s">
        <v>3020</v>
      </c>
      <c r="B656" s="147">
        <v>0.99551964828927042</v>
      </c>
      <c r="C656" s="146">
        <f t="shared" si="150"/>
        <v>1.9334206970747006E-3</v>
      </c>
      <c r="D656" s="145">
        <f t="shared" si="151"/>
        <v>1933420.6970747006</v>
      </c>
      <c r="E656" s="144">
        <v>0</v>
      </c>
      <c r="F656" s="144">
        <v>0</v>
      </c>
      <c r="G656" s="144">
        <v>0</v>
      </c>
      <c r="H656" s="144">
        <v>0</v>
      </c>
      <c r="I656" s="144">
        <v>0</v>
      </c>
      <c r="J656" s="144">
        <v>0</v>
      </c>
      <c r="K656" s="144">
        <v>0</v>
      </c>
      <c r="L656" s="144">
        <v>0</v>
      </c>
      <c r="M656" s="144">
        <v>0</v>
      </c>
      <c r="N656" s="144">
        <v>0</v>
      </c>
      <c r="O656" s="144">
        <v>0</v>
      </c>
      <c r="P656" s="144">
        <v>0</v>
      </c>
      <c r="Q656" s="144">
        <v>0</v>
      </c>
      <c r="R656" s="143">
        <f t="shared" si="152"/>
        <v>0</v>
      </c>
      <c r="S656" s="143">
        <f t="shared" si="153"/>
        <v>0</v>
      </c>
      <c r="T656" s="143">
        <f t="shared" si="154"/>
        <v>0</v>
      </c>
      <c r="U656" s="143">
        <f t="shared" si="155"/>
        <v>0</v>
      </c>
      <c r="V656" s="143">
        <f t="shared" si="156"/>
        <v>0</v>
      </c>
      <c r="W656" s="143">
        <f t="shared" si="157"/>
        <v>0</v>
      </c>
      <c r="X656" s="143">
        <f t="shared" si="158"/>
        <v>0</v>
      </c>
      <c r="Y656" s="143">
        <f t="shared" si="159"/>
        <v>0</v>
      </c>
      <c r="Z656" s="143">
        <f t="shared" si="160"/>
        <v>0</v>
      </c>
      <c r="AA656" s="143">
        <f t="shared" si="161"/>
        <v>0</v>
      </c>
      <c r="AB656" s="143">
        <f t="shared" si="162"/>
        <v>0</v>
      </c>
      <c r="AC656" s="143">
        <f t="shared" si="163"/>
        <v>0</v>
      </c>
      <c r="AD656" s="143">
        <f t="shared" si="164"/>
        <v>0</v>
      </c>
      <c r="AE656" s="142"/>
    </row>
    <row r="657" spans="1:31" x14ac:dyDescent="0.3">
      <c r="A657" s="147" t="s">
        <v>3019</v>
      </c>
      <c r="B657" s="147">
        <v>0.59590281098246456</v>
      </c>
      <c r="C657" s="146">
        <f t="shared" si="150"/>
        <v>1.1573160109680858E-3</v>
      </c>
      <c r="D657" s="145">
        <f t="shared" si="151"/>
        <v>1157316.0109680858</v>
      </c>
      <c r="E657" s="144">
        <v>0</v>
      </c>
      <c r="F657" s="144">
        <v>0</v>
      </c>
      <c r="G657" s="144">
        <v>0</v>
      </c>
      <c r="H657" s="144">
        <v>0</v>
      </c>
      <c r="I657" s="144">
        <v>0</v>
      </c>
      <c r="J657" s="144">
        <v>0</v>
      </c>
      <c r="K657" s="144">
        <v>0</v>
      </c>
      <c r="L657" s="144">
        <v>0</v>
      </c>
      <c r="M657" s="144">
        <v>0</v>
      </c>
      <c r="N657" s="144">
        <v>0</v>
      </c>
      <c r="O657" s="144">
        <v>0</v>
      </c>
      <c r="P657" s="144">
        <v>0</v>
      </c>
      <c r="Q657" s="144">
        <v>0</v>
      </c>
      <c r="R657" s="143">
        <f t="shared" si="152"/>
        <v>0</v>
      </c>
      <c r="S657" s="143">
        <f t="shared" si="153"/>
        <v>0</v>
      </c>
      <c r="T657" s="143">
        <f t="shared" si="154"/>
        <v>0</v>
      </c>
      <c r="U657" s="143">
        <f t="shared" si="155"/>
        <v>0</v>
      </c>
      <c r="V657" s="143">
        <f t="shared" si="156"/>
        <v>0</v>
      </c>
      <c r="W657" s="143">
        <f t="shared" si="157"/>
        <v>0</v>
      </c>
      <c r="X657" s="143">
        <f t="shared" si="158"/>
        <v>0</v>
      </c>
      <c r="Y657" s="143">
        <f t="shared" si="159"/>
        <v>0</v>
      </c>
      <c r="Z657" s="143">
        <f t="shared" si="160"/>
        <v>0</v>
      </c>
      <c r="AA657" s="143">
        <f t="shared" si="161"/>
        <v>0</v>
      </c>
      <c r="AB657" s="143">
        <f t="shared" si="162"/>
        <v>0</v>
      </c>
      <c r="AC657" s="143">
        <f t="shared" si="163"/>
        <v>0</v>
      </c>
      <c r="AD657" s="143">
        <f t="shared" si="164"/>
        <v>0</v>
      </c>
      <c r="AE657" s="142"/>
    </row>
    <row r="658" spans="1:31" x14ac:dyDescent="0.3">
      <c r="A658" s="147" t="s">
        <v>3018</v>
      </c>
      <c r="B658" s="147">
        <v>0.18716390379821668</v>
      </c>
      <c r="C658" s="146">
        <f t="shared" si="150"/>
        <v>3.6349515147251208E-4</v>
      </c>
      <c r="D658" s="145">
        <f t="shared" si="151"/>
        <v>363495.15147251211</v>
      </c>
      <c r="E658" s="144">
        <v>0</v>
      </c>
      <c r="F658" s="144">
        <v>0</v>
      </c>
      <c r="G658" s="144">
        <v>0</v>
      </c>
      <c r="H658" s="144">
        <v>0</v>
      </c>
      <c r="I658" s="144">
        <v>0</v>
      </c>
      <c r="J658" s="144">
        <v>0</v>
      </c>
      <c r="K658" s="144">
        <v>0</v>
      </c>
      <c r="L658" s="144">
        <v>0</v>
      </c>
      <c r="M658" s="144">
        <v>0</v>
      </c>
      <c r="N658" s="144">
        <v>0</v>
      </c>
      <c r="O658" s="144">
        <v>0</v>
      </c>
      <c r="P658" s="144">
        <v>0</v>
      </c>
      <c r="Q658" s="144">
        <v>0</v>
      </c>
      <c r="R658" s="143">
        <f t="shared" si="152"/>
        <v>0</v>
      </c>
      <c r="S658" s="143">
        <f t="shared" si="153"/>
        <v>0</v>
      </c>
      <c r="T658" s="143">
        <f t="shared" si="154"/>
        <v>0</v>
      </c>
      <c r="U658" s="143">
        <f t="shared" si="155"/>
        <v>0</v>
      </c>
      <c r="V658" s="143">
        <f t="shared" si="156"/>
        <v>0</v>
      </c>
      <c r="W658" s="143">
        <f t="shared" si="157"/>
        <v>0</v>
      </c>
      <c r="X658" s="143">
        <f t="shared" si="158"/>
        <v>0</v>
      </c>
      <c r="Y658" s="143">
        <f t="shared" si="159"/>
        <v>0</v>
      </c>
      <c r="Z658" s="143">
        <f t="shared" si="160"/>
        <v>0</v>
      </c>
      <c r="AA658" s="143">
        <f t="shared" si="161"/>
        <v>0</v>
      </c>
      <c r="AB658" s="143">
        <f t="shared" si="162"/>
        <v>0</v>
      </c>
      <c r="AC658" s="143">
        <f t="shared" si="163"/>
        <v>0</v>
      </c>
      <c r="AD658" s="143">
        <f t="shared" si="164"/>
        <v>0</v>
      </c>
      <c r="AE658" s="142"/>
    </row>
    <row r="659" spans="1:31" x14ac:dyDescent="0.3">
      <c r="A659" s="147" t="s">
        <v>3017</v>
      </c>
      <c r="B659" s="147">
        <v>2.5475584906967996E-2</v>
      </c>
      <c r="C659" s="146">
        <f t="shared" si="150"/>
        <v>4.9476696129360209E-5</v>
      </c>
      <c r="D659" s="145">
        <f t="shared" si="151"/>
        <v>49476.696129360207</v>
      </c>
      <c r="E659" s="144">
        <v>0</v>
      </c>
      <c r="F659" s="144">
        <v>0</v>
      </c>
      <c r="G659" s="144">
        <v>0</v>
      </c>
      <c r="H659" s="144">
        <v>0</v>
      </c>
      <c r="I659" s="144">
        <v>0</v>
      </c>
      <c r="J659" s="144">
        <v>0</v>
      </c>
      <c r="K659" s="144">
        <v>0</v>
      </c>
      <c r="L659" s="144">
        <v>0</v>
      </c>
      <c r="M659" s="144">
        <v>0</v>
      </c>
      <c r="N659" s="144">
        <v>0</v>
      </c>
      <c r="O659" s="144">
        <v>0</v>
      </c>
      <c r="P659" s="144">
        <v>0</v>
      </c>
      <c r="Q659" s="144">
        <v>0</v>
      </c>
      <c r="R659" s="143">
        <f t="shared" si="152"/>
        <v>0</v>
      </c>
      <c r="S659" s="143">
        <f t="shared" si="153"/>
        <v>0</v>
      </c>
      <c r="T659" s="143">
        <f t="shared" si="154"/>
        <v>0</v>
      </c>
      <c r="U659" s="143">
        <f t="shared" si="155"/>
        <v>0</v>
      </c>
      <c r="V659" s="143">
        <f t="shared" si="156"/>
        <v>0</v>
      </c>
      <c r="W659" s="143">
        <f t="shared" si="157"/>
        <v>0</v>
      </c>
      <c r="X659" s="143">
        <f t="shared" si="158"/>
        <v>0</v>
      </c>
      <c r="Y659" s="143">
        <f t="shared" si="159"/>
        <v>0</v>
      </c>
      <c r="Z659" s="143">
        <f t="shared" si="160"/>
        <v>0</v>
      </c>
      <c r="AA659" s="143">
        <f t="shared" si="161"/>
        <v>0</v>
      </c>
      <c r="AB659" s="143">
        <f t="shared" si="162"/>
        <v>0</v>
      </c>
      <c r="AC659" s="143">
        <f t="shared" si="163"/>
        <v>0</v>
      </c>
      <c r="AD659" s="143">
        <f t="shared" si="164"/>
        <v>0</v>
      </c>
      <c r="AE659" s="142"/>
    </row>
    <row r="660" spans="1:31" x14ac:dyDescent="0.3">
      <c r="A660" s="147" t="s">
        <v>3016</v>
      </c>
      <c r="B660" s="147">
        <v>0.63051586537114901</v>
      </c>
      <c r="C660" s="146">
        <f t="shared" si="150"/>
        <v>1.2245387883979986E-3</v>
      </c>
      <c r="D660" s="145">
        <f t="shared" si="151"/>
        <v>1224538.7883979985</v>
      </c>
      <c r="E660" s="144">
        <v>2.86</v>
      </c>
      <c r="F660" s="144">
        <v>2.86</v>
      </c>
      <c r="G660" s="144">
        <v>0</v>
      </c>
      <c r="H660" s="144">
        <v>0</v>
      </c>
      <c r="I660" s="144">
        <v>0</v>
      </c>
      <c r="J660" s="144">
        <v>0</v>
      </c>
      <c r="K660" s="144">
        <v>0</v>
      </c>
      <c r="L660" s="144">
        <v>0</v>
      </c>
      <c r="M660" s="144">
        <v>0</v>
      </c>
      <c r="N660" s="144">
        <v>0</v>
      </c>
      <c r="O660" s="144">
        <v>0</v>
      </c>
      <c r="P660" s="144">
        <v>0</v>
      </c>
      <c r="Q660" s="144">
        <v>2.86</v>
      </c>
      <c r="R660" s="143">
        <f t="shared" si="152"/>
        <v>35021.80934818276</v>
      </c>
      <c r="S660" s="143">
        <f t="shared" si="153"/>
        <v>35021.80934818276</v>
      </c>
      <c r="T660" s="143">
        <f t="shared" si="154"/>
        <v>0</v>
      </c>
      <c r="U660" s="143">
        <f t="shared" si="155"/>
        <v>0</v>
      </c>
      <c r="V660" s="143">
        <f t="shared" si="156"/>
        <v>0</v>
      </c>
      <c r="W660" s="143">
        <f t="shared" si="157"/>
        <v>0</v>
      </c>
      <c r="X660" s="143">
        <f t="shared" si="158"/>
        <v>0</v>
      </c>
      <c r="Y660" s="143">
        <f t="shared" si="159"/>
        <v>0</v>
      </c>
      <c r="Z660" s="143">
        <f t="shared" si="160"/>
        <v>0</v>
      </c>
      <c r="AA660" s="143">
        <f t="shared" si="161"/>
        <v>0</v>
      </c>
      <c r="AB660" s="143">
        <f t="shared" si="162"/>
        <v>0</v>
      </c>
      <c r="AC660" s="143">
        <f t="shared" si="163"/>
        <v>0</v>
      </c>
      <c r="AD660" s="143">
        <f t="shared" si="164"/>
        <v>35021.80934818276</v>
      </c>
      <c r="AE660" s="142"/>
    </row>
    <row r="661" spans="1:31" x14ac:dyDescent="0.3">
      <c r="A661" s="147" t="s">
        <v>3015</v>
      </c>
      <c r="B661" s="147">
        <v>0.66065364877818644</v>
      </c>
      <c r="C661" s="146">
        <f t="shared" si="150"/>
        <v>1.2830700432087418E-3</v>
      </c>
      <c r="D661" s="145">
        <f t="shared" si="151"/>
        <v>1283070.0432087418</v>
      </c>
      <c r="E661" s="144">
        <v>0</v>
      </c>
      <c r="F661" s="144">
        <v>0</v>
      </c>
      <c r="G661" s="144">
        <v>8.0299999999999994</v>
      </c>
      <c r="H661" s="144">
        <v>0</v>
      </c>
      <c r="I661" s="144">
        <v>0</v>
      </c>
      <c r="J661" s="144">
        <v>0</v>
      </c>
      <c r="K661" s="144">
        <v>0</v>
      </c>
      <c r="L661" s="144">
        <v>0</v>
      </c>
      <c r="M661" s="144">
        <v>0</v>
      </c>
      <c r="N661" s="144">
        <v>0</v>
      </c>
      <c r="O661" s="144">
        <v>0</v>
      </c>
      <c r="P661" s="144">
        <v>0</v>
      </c>
      <c r="Q661" s="144">
        <v>8.0299999999999994</v>
      </c>
      <c r="R661" s="143">
        <f t="shared" si="152"/>
        <v>0</v>
      </c>
      <c r="S661" s="143">
        <f t="shared" si="153"/>
        <v>0</v>
      </c>
      <c r="T661" s="143">
        <f t="shared" si="154"/>
        <v>103030.52446966195</v>
      </c>
      <c r="U661" s="143">
        <f t="shared" si="155"/>
        <v>0</v>
      </c>
      <c r="V661" s="143">
        <f t="shared" si="156"/>
        <v>0</v>
      </c>
      <c r="W661" s="143">
        <f t="shared" si="157"/>
        <v>0</v>
      </c>
      <c r="X661" s="143">
        <f t="shared" si="158"/>
        <v>0</v>
      </c>
      <c r="Y661" s="143">
        <f t="shared" si="159"/>
        <v>0</v>
      </c>
      <c r="Z661" s="143">
        <f t="shared" si="160"/>
        <v>0</v>
      </c>
      <c r="AA661" s="143">
        <f t="shared" si="161"/>
        <v>0</v>
      </c>
      <c r="AB661" s="143">
        <f t="shared" si="162"/>
        <v>0</v>
      </c>
      <c r="AC661" s="143">
        <f t="shared" si="163"/>
        <v>0</v>
      </c>
      <c r="AD661" s="143">
        <f t="shared" si="164"/>
        <v>103030.52446966195</v>
      </c>
      <c r="AE661" s="142"/>
    </row>
    <row r="662" spans="1:31" x14ac:dyDescent="0.3">
      <c r="A662" s="147" t="s">
        <v>3014</v>
      </c>
      <c r="B662" s="147">
        <v>0.92968884559535436</v>
      </c>
      <c r="C662" s="146">
        <f t="shared" si="150"/>
        <v>1.8055692411519796E-3</v>
      </c>
      <c r="D662" s="145">
        <f t="shared" si="151"/>
        <v>1805569.2411519797</v>
      </c>
      <c r="E662" s="144">
        <v>0</v>
      </c>
      <c r="F662" s="144">
        <v>0</v>
      </c>
      <c r="G662" s="144">
        <v>0</v>
      </c>
      <c r="H662" s="144">
        <v>0</v>
      </c>
      <c r="I662" s="144">
        <v>0</v>
      </c>
      <c r="J662" s="144">
        <v>0</v>
      </c>
      <c r="K662" s="144">
        <v>0</v>
      </c>
      <c r="L662" s="144">
        <v>0</v>
      </c>
      <c r="M662" s="144">
        <v>0</v>
      </c>
      <c r="N662" s="144">
        <v>0</v>
      </c>
      <c r="O662" s="144">
        <v>0</v>
      </c>
      <c r="P662" s="144">
        <v>0</v>
      </c>
      <c r="Q662" s="144">
        <v>0</v>
      </c>
      <c r="R662" s="143">
        <f t="shared" si="152"/>
        <v>0</v>
      </c>
      <c r="S662" s="143">
        <f t="shared" si="153"/>
        <v>0</v>
      </c>
      <c r="T662" s="143">
        <f t="shared" si="154"/>
        <v>0</v>
      </c>
      <c r="U662" s="143">
        <f t="shared" si="155"/>
        <v>0</v>
      </c>
      <c r="V662" s="143">
        <f t="shared" si="156"/>
        <v>0</v>
      </c>
      <c r="W662" s="143">
        <f t="shared" si="157"/>
        <v>0</v>
      </c>
      <c r="X662" s="143">
        <f t="shared" si="158"/>
        <v>0</v>
      </c>
      <c r="Y662" s="143">
        <f t="shared" si="159"/>
        <v>0</v>
      </c>
      <c r="Z662" s="143">
        <f t="shared" si="160"/>
        <v>0</v>
      </c>
      <c r="AA662" s="143">
        <f t="shared" si="161"/>
        <v>0</v>
      </c>
      <c r="AB662" s="143">
        <f t="shared" si="162"/>
        <v>0</v>
      </c>
      <c r="AC662" s="143">
        <f t="shared" si="163"/>
        <v>0</v>
      </c>
      <c r="AD662" s="143">
        <f t="shared" si="164"/>
        <v>0</v>
      </c>
      <c r="AE662" s="142"/>
    </row>
    <row r="663" spans="1:31" x14ac:dyDescent="0.3">
      <c r="A663" s="147" t="s">
        <v>3013</v>
      </c>
      <c r="B663" s="147">
        <v>0.94689449201344633</v>
      </c>
      <c r="C663" s="146">
        <f t="shared" si="150"/>
        <v>1.8389847070832176E-3</v>
      </c>
      <c r="D663" s="145">
        <f t="shared" si="151"/>
        <v>1838984.7070832176</v>
      </c>
      <c r="E663" s="144">
        <v>0</v>
      </c>
      <c r="F663" s="144">
        <v>0</v>
      </c>
      <c r="G663" s="144">
        <v>4.3</v>
      </c>
      <c r="H663" s="144">
        <v>0</v>
      </c>
      <c r="I663" s="144">
        <v>0</v>
      </c>
      <c r="J663" s="144">
        <v>0</v>
      </c>
      <c r="K663" s="144">
        <v>0</v>
      </c>
      <c r="L663" s="144">
        <v>0</v>
      </c>
      <c r="M663" s="144">
        <v>0</v>
      </c>
      <c r="N663" s="144">
        <v>0</v>
      </c>
      <c r="O663" s="144">
        <v>0</v>
      </c>
      <c r="P663" s="144">
        <v>0</v>
      </c>
      <c r="Q663" s="144">
        <v>4.3</v>
      </c>
      <c r="R663" s="143">
        <f t="shared" si="152"/>
        <v>0</v>
      </c>
      <c r="S663" s="143">
        <f t="shared" si="153"/>
        <v>0</v>
      </c>
      <c r="T663" s="143">
        <f t="shared" si="154"/>
        <v>79076.342404578361</v>
      </c>
      <c r="U663" s="143">
        <f t="shared" si="155"/>
        <v>0</v>
      </c>
      <c r="V663" s="143">
        <f t="shared" si="156"/>
        <v>0</v>
      </c>
      <c r="W663" s="143">
        <f t="shared" si="157"/>
        <v>0</v>
      </c>
      <c r="X663" s="143">
        <f t="shared" si="158"/>
        <v>0</v>
      </c>
      <c r="Y663" s="143">
        <f t="shared" si="159"/>
        <v>0</v>
      </c>
      <c r="Z663" s="143">
        <f t="shared" si="160"/>
        <v>0</v>
      </c>
      <c r="AA663" s="143">
        <f t="shared" si="161"/>
        <v>0</v>
      </c>
      <c r="AB663" s="143">
        <f t="shared" si="162"/>
        <v>0</v>
      </c>
      <c r="AC663" s="143">
        <f t="shared" si="163"/>
        <v>0</v>
      </c>
      <c r="AD663" s="143">
        <f t="shared" si="164"/>
        <v>79076.342404578361</v>
      </c>
      <c r="AE663" s="142"/>
    </row>
    <row r="664" spans="1:31" x14ac:dyDescent="0.3">
      <c r="A664" s="147" t="s">
        <v>3012</v>
      </c>
      <c r="B664" s="147">
        <v>0.25922023781219383</v>
      </c>
      <c r="C664" s="146">
        <f t="shared" si="150"/>
        <v>5.034373492757944E-4</v>
      </c>
      <c r="D664" s="145">
        <f t="shared" si="151"/>
        <v>503437.3492757944</v>
      </c>
      <c r="E664" s="144">
        <v>0.68</v>
      </c>
      <c r="F664" s="144">
        <v>0.68</v>
      </c>
      <c r="G664" s="144">
        <v>0.18</v>
      </c>
      <c r="H664" s="144">
        <v>0</v>
      </c>
      <c r="I664" s="144">
        <v>0</v>
      </c>
      <c r="J664" s="144">
        <v>0</v>
      </c>
      <c r="K664" s="144">
        <v>0</v>
      </c>
      <c r="L664" s="144">
        <v>0</v>
      </c>
      <c r="M664" s="144">
        <v>0</v>
      </c>
      <c r="N664" s="144">
        <v>0</v>
      </c>
      <c r="O664" s="144">
        <v>0</v>
      </c>
      <c r="P664" s="144">
        <v>0</v>
      </c>
      <c r="Q664" s="144">
        <v>0.86</v>
      </c>
      <c r="R664" s="143">
        <f t="shared" si="152"/>
        <v>3423.3739750754025</v>
      </c>
      <c r="S664" s="143">
        <f t="shared" si="153"/>
        <v>3423.3739750754025</v>
      </c>
      <c r="T664" s="143">
        <f t="shared" si="154"/>
        <v>906.18722869643</v>
      </c>
      <c r="U664" s="143">
        <f t="shared" si="155"/>
        <v>0</v>
      </c>
      <c r="V664" s="143">
        <f t="shared" si="156"/>
        <v>0</v>
      </c>
      <c r="W664" s="143">
        <f t="shared" si="157"/>
        <v>0</v>
      </c>
      <c r="X664" s="143">
        <f t="shared" si="158"/>
        <v>0</v>
      </c>
      <c r="Y664" s="143">
        <f t="shared" si="159"/>
        <v>0</v>
      </c>
      <c r="Z664" s="143">
        <f t="shared" si="160"/>
        <v>0</v>
      </c>
      <c r="AA664" s="143">
        <f t="shared" si="161"/>
        <v>0</v>
      </c>
      <c r="AB664" s="143">
        <f t="shared" si="162"/>
        <v>0</v>
      </c>
      <c r="AC664" s="143">
        <f t="shared" si="163"/>
        <v>0</v>
      </c>
      <c r="AD664" s="143">
        <f t="shared" si="164"/>
        <v>4329.561203771832</v>
      </c>
      <c r="AE664" s="142"/>
    </row>
    <row r="665" spans="1:31" x14ac:dyDescent="0.3">
      <c r="A665" s="147" t="s">
        <v>3011</v>
      </c>
      <c r="B665" s="147">
        <v>0.35598879376069847</v>
      </c>
      <c r="C665" s="146">
        <f t="shared" si="150"/>
        <v>6.9137369911919354E-4</v>
      </c>
      <c r="D665" s="145">
        <f t="shared" si="151"/>
        <v>691373.69911919348</v>
      </c>
      <c r="E665" s="144">
        <v>0</v>
      </c>
      <c r="F665" s="144">
        <v>0</v>
      </c>
      <c r="G665" s="144">
        <v>0</v>
      </c>
      <c r="H665" s="144">
        <v>0</v>
      </c>
      <c r="I665" s="144">
        <v>0</v>
      </c>
      <c r="J665" s="144">
        <v>0</v>
      </c>
      <c r="K665" s="144">
        <v>0</v>
      </c>
      <c r="L665" s="144">
        <v>0</v>
      </c>
      <c r="M665" s="144">
        <v>0</v>
      </c>
      <c r="N665" s="144">
        <v>0</v>
      </c>
      <c r="O665" s="144">
        <v>39.200000000000003</v>
      </c>
      <c r="P665" s="144">
        <v>0</v>
      </c>
      <c r="Q665" s="144">
        <v>39.200000000000003</v>
      </c>
      <c r="R665" s="143">
        <f t="shared" si="152"/>
        <v>0</v>
      </c>
      <c r="S665" s="143">
        <f t="shared" si="153"/>
        <v>0</v>
      </c>
      <c r="T665" s="143">
        <f t="shared" si="154"/>
        <v>0</v>
      </c>
      <c r="U665" s="143">
        <f t="shared" si="155"/>
        <v>0</v>
      </c>
      <c r="V665" s="143">
        <f t="shared" si="156"/>
        <v>0</v>
      </c>
      <c r="W665" s="143">
        <f t="shared" si="157"/>
        <v>0</v>
      </c>
      <c r="X665" s="143">
        <f t="shared" si="158"/>
        <v>0</v>
      </c>
      <c r="Y665" s="143">
        <f t="shared" si="159"/>
        <v>0</v>
      </c>
      <c r="Z665" s="143">
        <f t="shared" si="160"/>
        <v>0</v>
      </c>
      <c r="AA665" s="143">
        <f t="shared" si="161"/>
        <v>0</v>
      </c>
      <c r="AB665" s="143">
        <f t="shared" si="162"/>
        <v>271018.49005472386</v>
      </c>
      <c r="AC665" s="143">
        <f t="shared" si="163"/>
        <v>0</v>
      </c>
      <c r="AD665" s="143">
        <f t="shared" si="164"/>
        <v>271018.49005472386</v>
      </c>
      <c r="AE665" s="142"/>
    </row>
    <row r="666" spans="1:31" x14ac:dyDescent="0.3">
      <c r="A666" s="147" t="s">
        <v>3010</v>
      </c>
      <c r="B666" s="147">
        <v>0.37253379088124661</v>
      </c>
      <c r="C666" s="146">
        <f t="shared" si="150"/>
        <v>7.2350610345785118E-4</v>
      </c>
      <c r="D666" s="145">
        <f t="shared" si="151"/>
        <v>723506.10345785122</v>
      </c>
      <c r="E666" s="144">
        <v>0</v>
      </c>
      <c r="F666" s="144">
        <v>0</v>
      </c>
      <c r="G666" s="144">
        <v>63.88</v>
      </c>
      <c r="H666" s="144">
        <v>0</v>
      </c>
      <c r="I666" s="144">
        <v>0</v>
      </c>
      <c r="J666" s="144">
        <v>0</v>
      </c>
      <c r="K666" s="144">
        <v>0</v>
      </c>
      <c r="L666" s="144">
        <v>0</v>
      </c>
      <c r="M666" s="144">
        <v>0</v>
      </c>
      <c r="N666" s="144">
        <v>0</v>
      </c>
      <c r="O666" s="144">
        <v>0</v>
      </c>
      <c r="P666" s="144">
        <v>0</v>
      </c>
      <c r="Q666" s="144">
        <v>63.88</v>
      </c>
      <c r="R666" s="143">
        <f t="shared" si="152"/>
        <v>0</v>
      </c>
      <c r="S666" s="143">
        <f t="shared" si="153"/>
        <v>0</v>
      </c>
      <c r="T666" s="143">
        <f t="shared" si="154"/>
        <v>462175.69888887537</v>
      </c>
      <c r="U666" s="143">
        <f t="shared" si="155"/>
        <v>0</v>
      </c>
      <c r="V666" s="143">
        <f t="shared" si="156"/>
        <v>0</v>
      </c>
      <c r="W666" s="143">
        <f t="shared" si="157"/>
        <v>0</v>
      </c>
      <c r="X666" s="143">
        <f t="shared" si="158"/>
        <v>0</v>
      </c>
      <c r="Y666" s="143">
        <f t="shared" si="159"/>
        <v>0</v>
      </c>
      <c r="Z666" s="143">
        <f t="shared" si="160"/>
        <v>0</v>
      </c>
      <c r="AA666" s="143">
        <f t="shared" si="161"/>
        <v>0</v>
      </c>
      <c r="AB666" s="143">
        <f t="shared" si="162"/>
        <v>0</v>
      </c>
      <c r="AC666" s="143">
        <f t="shared" si="163"/>
        <v>0</v>
      </c>
      <c r="AD666" s="143">
        <f t="shared" si="164"/>
        <v>462175.69888887537</v>
      </c>
      <c r="AE666" s="142"/>
    </row>
    <row r="667" spans="1:31" x14ac:dyDescent="0.3">
      <c r="A667" s="147" t="s">
        <v>3009</v>
      </c>
      <c r="B667" s="147">
        <v>0.12530021973646821</v>
      </c>
      <c r="C667" s="146">
        <f t="shared" si="150"/>
        <v>2.4334832426743026E-4</v>
      </c>
      <c r="D667" s="145">
        <f t="shared" si="151"/>
        <v>243348.32426743026</v>
      </c>
      <c r="E667" s="144">
        <v>0</v>
      </c>
      <c r="F667" s="144">
        <v>0</v>
      </c>
      <c r="G667" s="144">
        <v>0</v>
      </c>
      <c r="H667" s="144">
        <v>0</v>
      </c>
      <c r="I667" s="144">
        <v>0</v>
      </c>
      <c r="J667" s="144">
        <v>0</v>
      </c>
      <c r="K667" s="144">
        <v>0</v>
      </c>
      <c r="L667" s="144">
        <v>0</v>
      </c>
      <c r="M667" s="144">
        <v>0</v>
      </c>
      <c r="N667" s="144">
        <v>0</v>
      </c>
      <c r="O667" s="144">
        <v>0</v>
      </c>
      <c r="P667" s="144">
        <v>0</v>
      </c>
      <c r="Q667" s="144">
        <v>0</v>
      </c>
      <c r="R667" s="143">
        <f t="shared" si="152"/>
        <v>0</v>
      </c>
      <c r="S667" s="143">
        <f t="shared" si="153"/>
        <v>0</v>
      </c>
      <c r="T667" s="143">
        <f t="shared" si="154"/>
        <v>0</v>
      </c>
      <c r="U667" s="143">
        <f t="shared" si="155"/>
        <v>0</v>
      </c>
      <c r="V667" s="143">
        <f t="shared" si="156"/>
        <v>0</v>
      </c>
      <c r="W667" s="143">
        <f t="shared" si="157"/>
        <v>0</v>
      </c>
      <c r="X667" s="143">
        <f t="shared" si="158"/>
        <v>0</v>
      </c>
      <c r="Y667" s="143">
        <f t="shared" si="159"/>
        <v>0</v>
      </c>
      <c r="Z667" s="143">
        <f t="shared" si="160"/>
        <v>0</v>
      </c>
      <c r="AA667" s="143">
        <f t="shared" si="161"/>
        <v>0</v>
      </c>
      <c r="AB667" s="143">
        <f t="shared" si="162"/>
        <v>0</v>
      </c>
      <c r="AC667" s="143">
        <f t="shared" si="163"/>
        <v>0</v>
      </c>
      <c r="AD667" s="143">
        <f t="shared" si="164"/>
        <v>0</v>
      </c>
      <c r="AE667" s="142"/>
    </row>
    <row r="668" spans="1:31" x14ac:dyDescent="0.3">
      <c r="A668" s="147" t="s">
        <v>3008</v>
      </c>
      <c r="B668" s="147">
        <v>0.98353422190503459</v>
      </c>
      <c r="C668" s="146">
        <f t="shared" si="150"/>
        <v>1.9101435357706843E-3</v>
      </c>
      <c r="D668" s="145">
        <f t="shared" si="151"/>
        <v>1910143.5357706842</v>
      </c>
      <c r="E668" s="144">
        <v>0</v>
      </c>
      <c r="F668" s="144">
        <v>0</v>
      </c>
      <c r="G668" s="144">
        <v>0</v>
      </c>
      <c r="H668" s="144">
        <v>0</v>
      </c>
      <c r="I668" s="144">
        <v>0</v>
      </c>
      <c r="J668" s="144">
        <v>0</v>
      </c>
      <c r="K668" s="144">
        <v>0</v>
      </c>
      <c r="L668" s="144">
        <v>0</v>
      </c>
      <c r="M668" s="144">
        <v>0</v>
      </c>
      <c r="N668" s="144">
        <v>0</v>
      </c>
      <c r="O668" s="144">
        <v>0</v>
      </c>
      <c r="P668" s="144">
        <v>0</v>
      </c>
      <c r="Q668" s="144">
        <v>0</v>
      </c>
      <c r="R668" s="143">
        <f t="shared" si="152"/>
        <v>0</v>
      </c>
      <c r="S668" s="143">
        <f t="shared" si="153"/>
        <v>0</v>
      </c>
      <c r="T668" s="143">
        <f t="shared" si="154"/>
        <v>0</v>
      </c>
      <c r="U668" s="143">
        <f t="shared" si="155"/>
        <v>0</v>
      </c>
      <c r="V668" s="143">
        <f t="shared" si="156"/>
        <v>0</v>
      </c>
      <c r="W668" s="143">
        <f t="shared" si="157"/>
        <v>0</v>
      </c>
      <c r="X668" s="143">
        <f t="shared" si="158"/>
        <v>0</v>
      </c>
      <c r="Y668" s="143">
        <f t="shared" si="159"/>
        <v>0</v>
      </c>
      <c r="Z668" s="143">
        <f t="shared" si="160"/>
        <v>0</v>
      </c>
      <c r="AA668" s="143">
        <f t="shared" si="161"/>
        <v>0</v>
      </c>
      <c r="AB668" s="143">
        <f t="shared" si="162"/>
        <v>0</v>
      </c>
      <c r="AC668" s="143">
        <f t="shared" si="163"/>
        <v>0</v>
      </c>
      <c r="AD668" s="143">
        <f t="shared" si="164"/>
        <v>0</v>
      </c>
      <c r="AE668" s="142"/>
    </row>
    <row r="669" spans="1:31" x14ac:dyDescent="0.3">
      <c r="A669" s="147" t="s">
        <v>3007</v>
      </c>
      <c r="B669" s="147">
        <v>0.77808938269143102</v>
      </c>
      <c r="C669" s="146">
        <f t="shared" si="150"/>
        <v>1.511144575855283E-3</v>
      </c>
      <c r="D669" s="145">
        <f t="shared" si="151"/>
        <v>1511144.5758552831</v>
      </c>
      <c r="E669" s="144">
        <v>0</v>
      </c>
      <c r="F669" s="144">
        <v>0</v>
      </c>
      <c r="G669" s="144">
        <v>3.05</v>
      </c>
      <c r="H669" s="144">
        <v>0.05</v>
      </c>
      <c r="I669" s="144">
        <v>1.65</v>
      </c>
      <c r="J669" s="144">
        <v>0</v>
      </c>
      <c r="K669" s="144">
        <v>0.05</v>
      </c>
      <c r="L669" s="144">
        <v>1.7</v>
      </c>
      <c r="M669" s="144">
        <v>0</v>
      </c>
      <c r="N669" s="144">
        <v>0</v>
      </c>
      <c r="O669" s="144">
        <v>0.05</v>
      </c>
      <c r="P669" s="144">
        <v>0</v>
      </c>
      <c r="Q669" s="144">
        <v>3.1</v>
      </c>
      <c r="R669" s="143">
        <f t="shared" si="152"/>
        <v>0</v>
      </c>
      <c r="S669" s="143">
        <f t="shared" si="153"/>
        <v>0</v>
      </c>
      <c r="T669" s="143">
        <f t="shared" si="154"/>
        <v>46089.909563586138</v>
      </c>
      <c r="U669" s="143">
        <f t="shared" si="155"/>
        <v>755.57228792764158</v>
      </c>
      <c r="V669" s="143">
        <f t="shared" si="156"/>
        <v>24933.885501612167</v>
      </c>
      <c r="W669" s="143">
        <f t="shared" si="157"/>
        <v>0</v>
      </c>
      <c r="X669" s="143">
        <f t="shared" si="158"/>
        <v>755.57228792764158</v>
      </c>
      <c r="Y669" s="143">
        <f t="shared" si="159"/>
        <v>25689.457789539811</v>
      </c>
      <c r="Z669" s="143">
        <f t="shared" si="160"/>
        <v>0</v>
      </c>
      <c r="AA669" s="143">
        <f t="shared" si="161"/>
        <v>0</v>
      </c>
      <c r="AB669" s="143">
        <f t="shared" si="162"/>
        <v>755.57228792764158</v>
      </c>
      <c r="AC669" s="143">
        <f t="shared" si="163"/>
        <v>0</v>
      </c>
      <c r="AD669" s="143">
        <f t="shared" si="164"/>
        <v>46845.481851513774</v>
      </c>
      <c r="AE669" s="142"/>
    </row>
    <row r="670" spans="1:31" x14ac:dyDescent="0.3">
      <c r="A670" s="147" t="s">
        <v>3006</v>
      </c>
      <c r="B670" s="147">
        <v>0.4542955702171847</v>
      </c>
      <c r="C670" s="146">
        <f t="shared" si="150"/>
        <v>8.8229746098595859E-4</v>
      </c>
      <c r="D670" s="145">
        <f t="shared" si="151"/>
        <v>882297.46098595858</v>
      </c>
      <c r="E670" s="144">
        <v>0</v>
      </c>
      <c r="F670" s="144">
        <v>0</v>
      </c>
      <c r="G670" s="144">
        <v>0</v>
      </c>
      <c r="H670" s="144">
        <v>0</v>
      </c>
      <c r="I670" s="144">
        <v>0</v>
      </c>
      <c r="J670" s="144">
        <v>0</v>
      </c>
      <c r="K670" s="144">
        <v>0</v>
      </c>
      <c r="L670" s="144">
        <v>0</v>
      </c>
      <c r="M670" s="144">
        <v>0</v>
      </c>
      <c r="N670" s="144">
        <v>0</v>
      </c>
      <c r="O670" s="144">
        <v>0</v>
      </c>
      <c r="P670" s="144">
        <v>0</v>
      </c>
      <c r="Q670" s="144">
        <v>0</v>
      </c>
      <c r="R670" s="143">
        <f t="shared" si="152"/>
        <v>0</v>
      </c>
      <c r="S670" s="143">
        <f t="shared" si="153"/>
        <v>0</v>
      </c>
      <c r="T670" s="143">
        <f t="shared" si="154"/>
        <v>0</v>
      </c>
      <c r="U670" s="143">
        <f t="shared" si="155"/>
        <v>0</v>
      </c>
      <c r="V670" s="143">
        <f t="shared" si="156"/>
        <v>0</v>
      </c>
      <c r="W670" s="143">
        <f t="shared" si="157"/>
        <v>0</v>
      </c>
      <c r="X670" s="143">
        <f t="shared" si="158"/>
        <v>0</v>
      </c>
      <c r="Y670" s="143">
        <f t="shared" si="159"/>
        <v>0</v>
      </c>
      <c r="Z670" s="143">
        <f t="shared" si="160"/>
        <v>0</v>
      </c>
      <c r="AA670" s="143">
        <f t="shared" si="161"/>
        <v>0</v>
      </c>
      <c r="AB670" s="143">
        <f t="shared" si="162"/>
        <v>0</v>
      </c>
      <c r="AC670" s="143">
        <f t="shared" si="163"/>
        <v>0</v>
      </c>
      <c r="AD670" s="143">
        <f t="shared" si="164"/>
        <v>0</v>
      </c>
      <c r="AE670" s="142"/>
    </row>
    <row r="671" spans="1:31" x14ac:dyDescent="0.3">
      <c r="A671" s="147" t="s">
        <v>3005</v>
      </c>
      <c r="B671" s="147">
        <v>0.90568971215004768</v>
      </c>
      <c r="C671" s="146">
        <f t="shared" si="150"/>
        <v>1.7589599940168283E-3</v>
      </c>
      <c r="D671" s="145">
        <f t="shared" si="151"/>
        <v>1758959.9940168282</v>
      </c>
      <c r="E671" s="144">
        <v>0</v>
      </c>
      <c r="F671" s="144">
        <v>0</v>
      </c>
      <c r="G671" s="144">
        <v>3.49</v>
      </c>
      <c r="H671" s="144">
        <v>4.33</v>
      </c>
      <c r="I671" s="144">
        <v>0.05</v>
      </c>
      <c r="J671" s="144">
        <v>0</v>
      </c>
      <c r="K671" s="144">
        <v>0</v>
      </c>
      <c r="L671" s="144">
        <v>4.38</v>
      </c>
      <c r="M671" s="144">
        <v>0</v>
      </c>
      <c r="N671" s="144">
        <v>0.28999999999999998</v>
      </c>
      <c r="O671" s="144">
        <v>0</v>
      </c>
      <c r="P671" s="144">
        <v>0</v>
      </c>
      <c r="Q671" s="144">
        <v>3.49</v>
      </c>
      <c r="R671" s="143">
        <f t="shared" si="152"/>
        <v>0</v>
      </c>
      <c r="S671" s="143">
        <f t="shared" si="153"/>
        <v>0</v>
      </c>
      <c r="T671" s="143">
        <f t="shared" si="154"/>
        <v>61387.703791187312</v>
      </c>
      <c r="U671" s="143">
        <f t="shared" si="155"/>
        <v>76162.967740928667</v>
      </c>
      <c r="V671" s="143">
        <f t="shared" si="156"/>
        <v>879.47999700841422</v>
      </c>
      <c r="W671" s="143">
        <f t="shared" si="157"/>
        <v>0</v>
      </c>
      <c r="X671" s="143">
        <f t="shared" si="158"/>
        <v>0</v>
      </c>
      <c r="Y671" s="143">
        <f t="shared" si="159"/>
        <v>77042.44773793708</v>
      </c>
      <c r="Z671" s="143">
        <f t="shared" si="160"/>
        <v>0</v>
      </c>
      <c r="AA671" s="143">
        <f t="shared" si="161"/>
        <v>5100.9839826488014</v>
      </c>
      <c r="AB671" s="143">
        <f t="shared" si="162"/>
        <v>0</v>
      </c>
      <c r="AC671" s="143">
        <f t="shared" si="163"/>
        <v>0</v>
      </c>
      <c r="AD671" s="143">
        <f t="shared" si="164"/>
        <v>61387.703791187312</v>
      </c>
      <c r="AE671" s="142"/>
    </row>
    <row r="672" spans="1:31" x14ac:dyDescent="0.3">
      <c r="A672" s="147" t="s">
        <v>3004</v>
      </c>
      <c r="B672" s="147">
        <v>0.34985077702809519</v>
      </c>
      <c r="C672" s="146">
        <f t="shared" si="150"/>
        <v>6.7945292125187653E-4</v>
      </c>
      <c r="D672" s="145">
        <f t="shared" si="151"/>
        <v>679452.92125187651</v>
      </c>
      <c r="E672" s="144">
        <v>0</v>
      </c>
      <c r="F672" s="144">
        <v>0</v>
      </c>
      <c r="G672" s="144">
        <v>0.56999999999999995</v>
      </c>
      <c r="H672" s="144">
        <v>0</v>
      </c>
      <c r="I672" s="144">
        <v>0</v>
      </c>
      <c r="J672" s="144">
        <v>0</v>
      </c>
      <c r="K672" s="144">
        <v>0</v>
      </c>
      <c r="L672" s="144">
        <v>0</v>
      </c>
      <c r="M672" s="144">
        <v>0</v>
      </c>
      <c r="N672" s="144">
        <v>0</v>
      </c>
      <c r="O672" s="144">
        <v>0</v>
      </c>
      <c r="P672" s="144">
        <v>0</v>
      </c>
      <c r="Q672" s="144">
        <v>0.56999999999999995</v>
      </c>
      <c r="R672" s="143">
        <f t="shared" si="152"/>
        <v>0</v>
      </c>
      <c r="S672" s="143">
        <f t="shared" si="153"/>
        <v>0</v>
      </c>
      <c r="T672" s="143">
        <f t="shared" si="154"/>
        <v>3872.8816511356958</v>
      </c>
      <c r="U672" s="143">
        <f t="shared" si="155"/>
        <v>0</v>
      </c>
      <c r="V672" s="143">
        <f t="shared" si="156"/>
        <v>0</v>
      </c>
      <c r="W672" s="143">
        <f t="shared" si="157"/>
        <v>0</v>
      </c>
      <c r="X672" s="143">
        <f t="shared" si="158"/>
        <v>0</v>
      </c>
      <c r="Y672" s="143">
        <f t="shared" si="159"/>
        <v>0</v>
      </c>
      <c r="Z672" s="143">
        <f t="shared" si="160"/>
        <v>0</v>
      </c>
      <c r="AA672" s="143">
        <f t="shared" si="161"/>
        <v>0</v>
      </c>
      <c r="AB672" s="143">
        <f t="shared" si="162"/>
        <v>0</v>
      </c>
      <c r="AC672" s="143">
        <f t="shared" si="163"/>
        <v>0</v>
      </c>
      <c r="AD672" s="143">
        <f t="shared" si="164"/>
        <v>3872.8816511356958</v>
      </c>
      <c r="AE672" s="142"/>
    </row>
    <row r="673" spans="1:31" x14ac:dyDescent="0.3">
      <c r="A673" s="147" t="s">
        <v>3003</v>
      </c>
      <c r="B673" s="147">
        <v>0.94123497178276994</v>
      </c>
      <c r="C673" s="146">
        <f t="shared" si="150"/>
        <v>1.8279932278408881E-3</v>
      </c>
      <c r="D673" s="145">
        <f t="shared" si="151"/>
        <v>1827993.2278408881</v>
      </c>
      <c r="E673" s="144">
        <v>0</v>
      </c>
      <c r="F673" s="144">
        <v>0</v>
      </c>
      <c r="G673" s="144">
        <v>0</v>
      </c>
      <c r="H673" s="144">
        <v>0</v>
      </c>
      <c r="I673" s="144">
        <v>0</v>
      </c>
      <c r="J673" s="144">
        <v>0</v>
      </c>
      <c r="K673" s="144">
        <v>0</v>
      </c>
      <c r="L673" s="144">
        <v>0</v>
      </c>
      <c r="M673" s="144">
        <v>0</v>
      </c>
      <c r="N673" s="144">
        <v>0</v>
      </c>
      <c r="O673" s="144">
        <v>0</v>
      </c>
      <c r="P673" s="144">
        <v>0</v>
      </c>
      <c r="Q673" s="144">
        <v>0</v>
      </c>
      <c r="R673" s="143">
        <f t="shared" si="152"/>
        <v>0</v>
      </c>
      <c r="S673" s="143">
        <f t="shared" si="153"/>
        <v>0</v>
      </c>
      <c r="T673" s="143">
        <f t="shared" si="154"/>
        <v>0</v>
      </c>
      <c r="U673" s="143">
        <f t="shared" si="155"/>
        <v>0</v>
      </c>
      <c r="V673" s="143">
        <f t="shared" si="156"/>
        <v>0</v>
      </c>
      <c r="W673" s="143">
        <f t="shared" si="157"/>
        <v>0</v>
      </c>
      <c r="X673" s="143">
        <f t="shared" si="158"/>
        <v>0</v>
      </c>
      <c r="Y673" s="143">
        <f t="shared" si="159"/>
        <v>0</v>
      </c>
      <c r="Z673" s="143">
        <f t="shared" si="160"/>
        <v>0</v>
      </c>
      <c r="AA673" s="143">
        <f t="shared" si="161"/>
        <v>0</v>
      </c>
      <c r="AB673" s="143">
        <f t="shared" si="162"/>
        <v>0</v>
      </c>
      <c r="AC673" s="143">
        <f t="shared" si="163"/>
        <v>0</v>
      </c>
      <c r="AD673" s="143">
        <f t="shared" si="164"/>
        <v>0</v>
      </c>
      <c r="AE673" s="142"/>
    </row>
    <row r="674" spans="1:31" x14ac:dyDescent="0.3">
      <c r="A674" s="147" t="s">
        <v>3002</v>
      </c>
      <c r="B674" s="147">
        <v>0.84268307193052039</v>
      </c>
      <c r="C674" s="146">
        <f t="shared" si="150"/>
        <v>1.6365934064131486E-3</v>
      </c>
      <c r="D674" s="145">
        <f t="shared" si="151"/>
        <v>1636593.4064131486</v>
      </c>
      <c r="E674" s="144">
        <v>0</v>
      </c>
      <c r="F674" s="144">
        <v>0</v>
      </c>
      <c r="G674" s="144">
        <v>0</v>
      </c>
      <c r="H674" s="144">
        <v>0</v>
      </c>
      <c r="I674" s="144">
        <v>0</v>
      </c>
      <c r="J674" s="144">
        <v>0</v>
      </c>
      <c r="K674" s="144">
        <v>0</v>
      </c>
      <c r="L674" s="144">
        <v>0</v>
      </c>
      <c r="M674" s="144">
        <v>0</v>
      </c>
      <c r="N674" s="144">
        <v>0</v>
      </c>
      <c r="O674" s="144">
        <v>0</v>
      </c>
      <c r="P674" s="144">
        <v>0</v>
      </c>
      <c r="Q674" s="144">
        <v>0</v>
      </c>
      <c r="R674" s="143">
        <f t="shared" si="152"/>
        <v>0</v>
      </c>
      <c r="S674" s="143">
        <f t="shared" si="153"/>
        <v>0</v>
      </c>
      <c r="T674" s="143">
        <f t="shared" si="154"/>
        <v>0</v>
      </c>
      <c r="U674" s="143">
        <f t="shared" si="155"/>
        <v>0</v>
      </c>
      <c r="V674" s="143">
        <f t="shared" si="156"/>
        <v>0</v>
      </c>
      <c r="W674" s="143">
        <f t="shared" si="157"/>
        <v>0</v>
      </c>
      <c r="X674" s="143">
        <f t="shared" si="158"/>
        <v>0</v>
      </c>
      <c r="Y674" s="143">
        <f t="shared" si="159"/>
        <v>0</v>
      </c>
      <c r="Z674" s="143">
        <f t="shared" si="160"/>
        <v>0</v>
      </c>
      <c r="AA674" s="143">
        <f t="shared" si="161"/>
        <v>0</v>
      </c>
      <c r="AB674" s="143">
        <f t="shared" si="162"/>
        <v>0</v>
      </c>
      <c r="AC674" s="143">
        <f t="shared" si="163"/>
        <v>0</v>
      </c>
      <c r="AD674" s="143">
        <f t="shared" si="164"/>
        <v>0</v>
      </c>
      <c r="AE674" s="142"/>
    </row>
    <row r="675" spans="1:31" x14ac:dyDescent="0.3">
      <c r="A675" s="147" t="s">
        <v>3001</v>
      </c>
      <c r="B675" s="147">
        <v>0.80125602910143368</v>
      </c>
      <c r="C675" s="146">
        <f t="shared" si="150"/>
        <v>1.5561370315319543E-3</v>
      </c>
      <c r="D675" s="145">
        <f t="shared" si="151"/>
        <v>1556137.0315319544</v>
      </c>
      <c r="E675" s="144">
        <v>0</v>
      </c>
      <c r="F675" s="144">
        <v>0</v>
      </c>
      <c r="G675" s="144">
        <v>17.53</v>
      </c>
      <c r="H675" s="144">
        <v>0</v>
      </c>
      <c r="I675" s="144">
        <v>0</v>
      </c>
      <c r="J675" s="144">
        <v>0</v>
      </c>
      <c r="K675" s="144">
        <v>0</v>
      </c>
      <c r="L675" s="144">
        <v>0</v>
      </c>
      <c r="M675" s="144">
        <v>0</v>
      </c>
      <c r="N675" s="144">
        <v>0</v>
      </c>
      <c r="O675" s="144">
        <v>0</v>
      </c>
      <c r="P675" s="144">
        <v>17.53</v>
      </c>
      <c r="Q675" s="144">
        <v>17.53</v>
      </c>
      <c r="R675" s="143">
        <f t="shared" si="152"/>
        <v>0</v>
      </c>
      <c r="S675" s="143">
        <f t="shared" si="153"/>
        <v>0</v>
      </c>
      <c r="T675" s="143">
        <f t="shared" si="154"/>
        <v>272790.82162755163</v>
      </c>
      <c r="U675" s="143">
        <f t="shared" si="155"/>
        <v>0</v>
      </c>
      <c r="V675" s="143">
        <f t="shared" si="156"/>
        <v>0</v>
      </c>
      <c r="W675" s="143">
        <f t="shared" si="157"/>
        <v>0</v>
      </c>
      <c r="X675" s="143">
        <f t="shared" si="158"/>
        <v>0</v>
      </c>
      <c r="Y675" s="143">
        <f t="shared" si="159"/>
        <v>0</v>
      </c>
      <c r="Z675" s="143">
        <f t="shared" si="160"/>
        <v>0</v>
      </c>
      <c r="AA675" s="143">
        <f t="shared" si="161"/>
        <v>0</v>
      </c>
      <c r="AB675" s="143">
        <f t="shared" si="162"/>
        <v>0</v>
      </c>
      <c r="AC675" s="143">
        <f t="shared" si="163"/>
        <v>272790.82162755163</v>
      </c>
      <c r="AD675" s="143">
        <f t="shared" si="164"/>
        <v>272790.82162755163</v>
      </c>
      <c r="AE675" s="142"/>
    </row>
    <row r="676" spans="1:31" x14ac:dyDescent="0.3">
      <c r="A676" s="147" t="s">
        <v>3000</v>
      </c>
      <c r="B676" s="147">
        <v>0.62641901686481227</v>
      </c>
      <c r="C676" s="146">
        <f t="shared" si="150"/>
        <v>1.2165822084263802E-3</v>
      </c>
      <c r="D676" s="145">
        <f t="shared" si="151"/>
        <v>1216582.2084263803</v>
      </c>
      <c r="E676" s="144">
        <v>0</v>
      </c>
      <c r="F676" s="144">
        <v>0</v>
      </c>
      <c r="G676" s="144">
        <v>20.56</v>
      </c>
      <c r="H676" s="144">
        <v>0</v>
      </c>
      <c r="I676" s="144">
        <v>0</v>
      </c>
      <c r="J676" s="144">
        <v>0</v>
      </c>
      <c r="K676" s="144">
        <v>0</v>
      </c>
      <c r="L676" s="144">
        <v>0</v>
      </c>
      <c r="M676" s="144">
        <v>0</v>
      </c>
      <c r="N676" s="144">
        <v>0</v>
      </c>
      <c r="O676" s="144">
        <v>0</v>
      </c>
      <c r="P676" s="144">
        <v>20.56</v>
      </c>
      <c r="Q676" s="144">
        <v>20.56</v>
      </c>
      <c r="R676" s="143">
        <f t="shared" si="152"/>
        <v>0</v>
      </c>
      <c r="S676" s="143">
        <f t="shared" si="153"/>
        <v>0</v>
      </c>
      <c r="T676" s="143">
        <f t="shared" si="154"/>
        <v>250129.30205246378</v>
      </c>
      <c r="U676" s="143">
        <f t="shared" si="155"/>
        <v>0</v>
      </c>
      <c r="V676" s="143">
        <f t="shared" si="156"/>
        <v>0</v>
      </c>
      <c r="W676" s="143">
        <f t="shared" si="157"/>
        <v>0</v>
      </c>
      <c r="X676" s="143">
        <f t="shared" si="158"/>
        <v>0</v>
      </c>
      <c r="Y676" s="143">
        <f t="shared" si="159"/>
        <v>0</v>
      </c>
      <c r="Z676" s="143">
        <f t="shared" si="160"/>
        <v>0</v>
      </c>
      <c r="AA676" s="143">
        <f t="shared" si="161"/>
        <v>0</v>
      </c>
      <c r="AB676" s="143">
        <f t="shared" si="162"/>
        <v>0</v>
      </c>
      <c r="AC676" s="143">
        <f t="shared" si="163"/>
        <v>250129.30205246378</v>
      </c>
      <c r="AD676" s="143">
        <f t="shared" si="164"/>
        <v>250129.30205246378</v>
      </c>
      <c r="AE676" s="142"/>
    </row>
    <row r="677" spans="1:31" x14ac:dyDescent="0.3">
      <c r="A677" s="147" t="s">
        <v>2999</v>
      </c>
      <c r="B677" s="147">
        <v>0.1756351938626628</v>
      </c>
      <c r="C677" s="146">
        <f t="shared" si="150"/>
        <v>3.4110498927101846E-4</v>
      </c>
      <c r="D677" s="145">
        <f t="shared" si="151"/>
        <v>341104.98927101848</v>
      </c>
      <c r="E677" s="144">
        <v>0</v>
      </c>
      <c r="F677" s="144">
        <v>0</v>
      </c>
      <c r="G677" s="144">
        <v>0</v>
      </c>
      <c r="H677" s="144">
        <v>0</v>
      </c>
      <c r="I677" s="144">
        <v>0</v>
      </c>
      <c r="J677" s="144">
        <v>0</v>
      </c>
      <c r="K677" s="144">
        <v>0</v>
      </c>
      <c r="L677" s="144">
        <v>0</v>
      </c>
      <c r="M677" s="144">
        <v>0</v>
      </c>
      <c r="N677" s="144">
        <v>0</v>
      </c>
      <c r="O677" s="144">
        <v>0</v>
      </c>
      <c r="P677" s="144">
        <v>0</v>
      </c>
      <c r="Q677" s="144">
        <v>0</v>
      </c>
      <c r="R677" s="143">
        <f t="shared" si="152"/>
        <v>0</v>
      </c>
      <c r="S677" s="143">
        <f t="shared" si="153"/>
        <v>0</v>
      </c>
      <c r="T677" s="143">
        <f t="shared" si="154"/>
        <v>0</v>
      </c>
      <c r="U677" s="143">
        <f t="shared" si="155"/>
        <v>0</v>
      </c>
      <c r="V677" s="143">
        <f t="shared" si="156"/>
        <v>0</v>
      </c>
      <c r="W677" s="143">
        <f t="shared" si="157"/>
        <v>0</v>
      </c>
      <c r="X677" s="143">
        <f t="shared" si="158"/>
        <v>0</v>
      </c>
      <c r="Y677" s="143">
        <f t="shared" si="159"/>
        <v>0</v>
      </c>
      <c r="Z677" s="143">
        <f t="shared" si="160"/>
        <v>0</v>
      </c>
      <c r="AA677" s="143">
        <f t="shared" si="161"/>
        <v>0</v>
      </c>
      <c r="AB677" s="143">
        <f t="shared" si="162"/>
        <v>0</v>
      </c>
      <c r="AC677" s="143">
        <f t="shared" si="163"/>
        <v>0</v>
      </c>
      <c r="AD677" s="143">
        <f t="shared" si="164"/>
        <v>0</v>
      </c>
      <c r="AE677" s="142"/>
    </row>
    <row r="678" spans="1:31" x14ac:dyDescent="0.3">
      <c r="A678" s="147" t="s">
        <v>2998</v>
      </c>
      <c r="B678" s="147">
        <v>0.62918460603712645</v>
      </c>
      <c r="C678" s="146">
        <f t="shared" si="150"/>
        <v>1.2219533202417487E-3</v>
      </c>
      <c r="D678" s="145">
        <f t="shared" si="151"/>
        <v>1221953.3202417488</v>
      </c>
      <c r="E678" s="144">
        <v>0</v>
      </c>
      <c r="F678" s="144">
        <v>0</v>
      </c>
      <c r="G678" s="144">
        <v>0</v>
      </c>
      <c r="H678" s="144">
        <v>0</v>
      </c>
      <c r="I678" s="144">
        <v>0</v>
      </c>
      <c r="J678" s="144">
        <v>0</v>
      </c>
      <c r="K678" s="144">
        <v>0</v>
      </c>
      <c r="L678" s="144">
        <v>0</v>
      </c>
      <c r="M678" s="144">
        <v>0</v>
      </c>
      <c r="N678" s="144">
        <v>0</v>
      </c>
      <c r="O678" s="144">
        <v>50.52</v>
      </c>
      <c r="P678" s="144">
        <v>0</v>
      </c>
      <c r="Q678" s="144">
        <v>50.52</v>
      </c>
      <c r="R678" s="143">
        <f t="shared" si="152"/>
        <v>0</v>
      </c>
      <c r="S678" s="143">
        <f t="shared" si="153"/>
        <v>0</v>
      </c>
      <c r="T678" s="143">
        <f t="shared" si="154"/>
        <v>0</v>
      </c>
      <c r="U678" s="143">
        <f t="shared" si="155"/>
        <v>0</v>
      </c>
      <c r="V678" s="143">
        <f t="shared" si="156"/>
        <v>0</v>
      </c>
      <c r="W678" s="143">
        <f t="shared" si="157"/>
        <v>0</v>
      </c>
      <c r="X678" s="143">
        <f t="shared" si="158"/>
        <v>0</v>
      </c>
      <c r="Y678" s="143">
        <f t="shared" si="159"/>
        <v>0</v>
      </c>
      <c r="Z678" s="143">
        <f t="shared" si="160"/>
        <v>0</v>
      </c>
      <c r="AA678" s="143">
        <f t="shared" si="161"/>
        <v>0</v>
      </c>
      <c r="AB678" s="143">
        <f t="shared" si="162"/>
        <v>617330.8173861315</v>
      </c>
      <c r="AC678" s="143">
        <f t="shared" si="163"/>
        <v>0</v>
      </c>
      <c r="AD678" s="143">
        <f t="shared" si="164"/>
        <v>617330.8173861315</v>
      </c>
      <c r="AE678" s="142"/>
    </row>
    <row r="679" spans="1:31" x14ac:dyDescent="0.3">
      <c r="A679" s="147" t="s">
        <v>2997</v>
      </c>
      <c r="B679" s="147">
        <v>0.30710644217632932</v>
      </c>
      <c r="C679" s="146">
        <f t="shared" si="150"/>
        <v>5.9643820443828946E-4</v>
      </c>
      <c r="D679" s="145">
        <f t="shared" si="151"/>
        <v>596438.20443828951</v>
      </c>
      <c r="E679" s="144">
        <v>0</v>
      </c>
      <c r="F679" s="144">
        <v>0</v>
      </c>
      <c r="G679" s="144">
        <v>0</v>
      </c>
      <c r="H679" s="144">
        <v>0</v>
      </c>
      <c r="I679" s="144">
        <v>0</v>
      </c>
      <c r="J679" s="144">
        <v>0</v>
      </c>
      <c r="K679" s="144">
        <v>0</v>
      </c>
      <c r="L679" s="144">
        <v>0</v>
      </c>
      <c r="M679" s="144">
        <v>0</v>
      </c>
      <c r="N679" s="144">
        <v>0</v>
      </c>
      <c r="O679" s="144">
        <v>0</v>
      </c>
      <c r="P679" s="144">
        <v>0</v>
      </c>
      <c r="Q679" s="144">
        <v>0</v>
      </c>
      <c r="R679" s="143">
        <f t="shared" si="152"/>
        <v>0</v>
      </c>
      <c r="S679" s="143">
        <f t="shared" si="153"/>
        <v>0</v>
      </c>
      <c r="T679" s="143">
        <f t="shared" si="154"/>
        <v>0</v>
      </c>
      <c r="U679" s="143">
        <f t="shared" si="155"/>
        <v>0</v>
      </c>
      <c r="V679" s="143">
        <f t="shared" si="156"/>
        <v>0</v>
      </c>
      <c r="W679" s="143">
        <f t="shared" si="157"/>
        <v>0</v>
      </c>
      <c r="X679" s="143">
        <f t="shared" si="158"/>
        <v>0</v>
      </c>
      <c r="Y679" s="143">
        <f t="shared" si="159"/>
        <v>0</v>
      </c>
      <c r="Z679" s="143">
        <f t="shared" si="160"/>
        <v>0</v>
      </c>
      <c r="AA679" s="143">
        <f t="shared" si="161"/>
        <v>0</v>
      </c>
      <c r="AB679" s="143">
        <f t="shared" si="162"/>
        <v>0</v>
      </c>
      <c r="AC679" s="143">
        <f t="shared" si="163"/>
        <v>0</v>
      </c>
      <c r="AD679" s="143">
        <f t="shared" si="164"/>
        <v>0</v>
      </c>
      <c r="AE679" s="142"/>
    </row>
    <row r="680" spans="1:31" x14ac:dyDescent="0.3">
      <c r="A680" s="147" t="s">
        <v>2996</v>
      </c>
      <c r="B680" s="147">
        <v>0.5803969943721845</v>
      </c>
      <c r="C680" s="146">
        <f t="shared" si="150"/>
        <v>1.1272018220508933E-3</v>
      </c>
      <c r="D680" s="145">
        <f t="shared" si="151"/>
        <v>1127201.8220508932</v>
      </c>
      <c r="E680" s="144">
        <v>0</v>
      </c>
      <c r="F680" s="144">
        <v>0</v>
      </c>
      <c r="G680" s="144">
        <v>0</v>
      </c>
      <c r="H680" s="144">
        <v>0</v>
      </c>
      <c r="I680" s="144">
        <v>0</v>
      </c>
      <c r="J680" s="144">
        <v>0</v>
      </c>
      <c r="K680" s="144">
        <v>0</v>
      </c>
      <c r="L680" s="144">
        <v>0</v>
      </c>
      <c r="M680" s="144">
        <v>0</v>
      </c>
      <c r="N680" s="144">
        <v>0</v>
      </c>
      <c r="O680" s="144">
        <v>0</v>
      </c>
      <c r="P680" s="144">
        <v>0</v>
      </c>
      <c r="Q680" s="144">
        <v>0</v>
      </c>
      <c r="R680" s="143">
        <f t="shared" si="152"/>
        <v>0</v>
      </c>
      <c r="S680" s="143">
        <f t="shared" si="153"/>
        <v>0</v>
      </c>
      <c r="T680" s="143">
        <f t="shared" si="154"/>
        <v>0</v>
      </c>
      <c r="U680" s="143">
        <f t="shared" si="155"/>
        <v>0</v>
      </c>
      <c r="V680" s="143">
        <f t="shared" si="156"/>
        <v>0</v>
      </c>
      <c r="W680" s="143">
        <f t="shared" si="157"/>
        <v>0</v>
      </c>
      <c r="X680" s="143">
        <f t="shared" si="158"/>
        <v>0</v>
      </c>
      <c r="Y680" s="143">
        <f t="shared" si="159"/>
        <v>0</v>
      </c>
      <c r="Z680" s="143">
        <f t="shared" si="160"/>
        <v>0</v>
      </c>
      <c r="AA680" s="143">
        <f t="shared" si="161"/>
        <v>0</v>
      </c>
      <c r="AB680" s="143">
        <f t="shared" si="162"/>
        <v>0</v>
      </c>
      <c r="AC680" s="143">
        <f t="shared" si="163"/>
        <v>0</v>
      </c>
      <c r="AD680" s="143">
        <f t="shared" si="164"/>
        <v>0</v>
      </c>
      <c r="AE680" s="142"/>
    </row>
    <row r="681" spans="1:31" x14ac:dyDescent="0.3">
      <c r="A681" s="147" t="s">
        <v>2995</v>
      </c>
      <c r="B681" s="147">
        <v>0.26600216145555522</v>
      </c>
      <c r="C681" s="146">
        <f t="shared" si="150"/>
        <v>5.1660867297652477E-4</v>
      </c>
      <c r="D681" s="145">
        <f t="shared" si="151"/>
        <v>516608.67297652474</v>
      </c>
      <c r="E681" s="144">
        <v>8</v>
      </c>
      <c r="F681" s="144">
        <v>0</v>
      </c>
      <c r="G681" s="144">
        <v>1.23</v>
      </c>
      <c r="H681" s="144">
        <v>0</v>
      </c>
      <c r="I681" s="144">
        <v>0</v>
      </c>
      <c r="J681" s="144">
        <v>0</v>
      </c>
      <c r="K681" s="144">
        <v>0</v>
      </c>
      <c r="L681" s="144">
        <v>0</v>
      </c>
      <c r="M681" s="144">
        <v>0</v>
      </c>
      <c r="N681" s="144">
        <v>0</v>
      </c>
      <c r="O681" s="144">
        <v>0</v>
      </c>
      <c r="P681" s="144">
        <v>0</v>
      </c>
      <c r="Q681" s="144">
        <v>9.23</v>
      </c>
      <c r="R681" s="143">
        <f t="shared" si="152"/>
        <v>41328.693838121981</v>
      </c>
      <c r="S681" s="143">
        <f t="shared" si="153"/>
        <v>0</v>
      </c>
      <c r="T681" s="143">
        <f t="shared" si="154"/>
        <v>6354.2866776112533</v>
      </c>
      <c r="U681" s="143">
        <f t="shared" si="155"/>
        <v>0</v>
      </c>
      <c r="V681" s="143">
        <f t="shared" si="156"/>
        <v>0</v>
      </c>
      <c r="W681" s="143">
        <f t="shared" si="157"/>
        <v>0</v>
      </c>
      <c r="X681" s="143">
        <f t="shared" si="158"/>
        <v>0</v>
      </c>
      <c r="Y681" s="143">
        <f t="shared" si="159"/>
        <v>0</v>
      </c>
      <c r="Z681" s="143">
        <f t="shared" si="160"/>
        <v>0</v>
      </c>
      <c r="AA681" s="143">
        <f t="shared" si="161"/>
        <v>0</v>
      </c>
      <c r="AB681" s="143">
        <f t="shared" si="162"/>
        <v>0</v>
      </c>
      <c r="AC681" s="143">
        <f t="shared" si="163"/>
        <v>0</v>
      </c>
      <c r="AD681" s="143">
        <f t="shared" si="164"/>
        <v>47682.980515733238</v>
      </c>
      <c r="AE681" s="142"/>
    </row>
    <row r="682" spans="1:31" x14ac:dyDescent="0.3">
      <c r="A682" s="147" t="s">
        <v>2994</v>
      </c>
      <c r="B682" s="147">
        <v>0.63440249099916035</v>
      </c>
      <c r="C682" s="146">
        <f t="shared" si="150"/>
        <v>1.2320870898744098E-3</v>
      </c>
      <c r="D682" s="145">
        <f t="shared" si="151"/>
        <v>1232087.0898744098</v>
      </c>
      <c r="E682" s="144">
        <v>0</v>
      </c>
      <c r="F682" s="144">
        <v>0</v>
      </c>
      <c r="G682" s="144">
        <v>0</v>
      </c>
      <c r="H682" s="144">
        <v>0</v>
      </c>
      <c r="I682" s="144">
        <v>0</v>
      </c>
      <c r="J682" s="144">
        <v>0</v>
      </c>
      <c r="K682" s="144">
        <v>0</v>
      </c>
      <c r="L682" s="144">
        <v>0</v>
      </c>
      <c r="M682" s="144">
        <v>0</v>
      </c>
      <c r="N682" s="144">
        <v>0</v>
      </c>
      <c r="O682" s="144">
        <v>0</v>
      </c>
      <c r="P682" s="144">
        <v>0</v>
      </c>
      <c r="Q682" s="144">
        <v>0</v>
      </c>
      <c r="R682" s="143">
        <f t="shared" si="152"/>
        <v>0</v>
      </c>
      <c r="S682" s="143">
        <f t="shared" si="153"/>
        <v>0</v>
      </c>
      <c r="T682" s="143">
        <f t="shared" si="154"/>
        <v>0</v>
      </c>
      <c r="U682" s="143">
        <f t="shared" si="155"/>
        <v>0</v>
      </c>
      <c r="V682" s="143">
        <f t="shared" si="156"/>
        <v>0</v>
      </c>
      <c r="W682" s="143">
        <f t="shared" si="157"/>
        <v>0</v>
      </c>
      <c r="X682" s="143">
        <f t="shared" si="158"/>
        <v>0</v>
      </c>
      <c r="Y682" s="143">
        <f t="shared" si="159"/>
        <v>0</v>
      </c>
      <c r="Z682" s="143">
        <f t="shared" si="160"/>
        <v>0</v>
      </c>
      <c r="AA682" s="143">
        <f t="shared" si="161"/>
        <v>0</v>
      </c>
      <c r="AB682" s="143">
        <f t="shared" si="162"/>
        <v>0</v>
      </c>
      <c r="AC682" s="143">
        <f t="shared" si="163"/>
        <v>0</v>
      </c>
      <c r="AD682" s="143">
        <f t="shared" si="164"/>
        <v>0</v>
      </c>
      <c r="AE682" s="142"/>
    </row>
    <row r="683" spans="1:31" x14ac:dyDescent="0.3">
      <c r="A683" s="147" t="s">
        <v>2993</v>
      </c>
      <c r="B683" s="147">
        <v>0.39067538674866997</v>
      </c>
      <c r="C683" s="146">
        <f t="shared" si="150"/>
        <v>7.5873929748703558E-4</v>
      </c>
      <c r="D683" s="145">
        <f t="shared" si="151"/>
        <v>758739.29748703563</v>
      </c>
      <c r="E683" s="144">
        <v>0</v>
      </c>
      <c r="F683" s="144">
        <v>0</v>
      </c>
      <c r="G683" s="144">
        <v>0</v>
      </c>
      <c r="H683" s="144">
        <v>0</v>
      </c>
      <c r="I683" s="144">
        <v>0</v>
      </c>
      <c r="J683" s="144">
        <v>0</v>
      </c>
      <c r="K683" s="144">
        <v>0</v>
      </c>
      <c r="L683" s="144">
        <v>0</v>
      </c>
      <c r="M683" s="144">
        <v>0</v>
      </c>
      <c r="N683" s="144">
        <v>0</v>
      </c>
      <c r="O683" s="144">
        <v>0</v>
      </c>
      <c r="P683" s="144">
        <v>0</v>
      </c>
      <c r="Q683" s="144">
        <v>0</v>
      </c>
      <c r="R683" s="143">
        <f t="shared" si="152"/>
        <v>0</v>
      </c>
      <c r="S683" s="143">
        <f t="shared" si="153"/>
        <v>0</v>
      </c>
      <c r="T683" s="143">
        <f t="shared" si="154"/>
        <v>0</v>
      </c>
      <c r="U683" s="143">
        <f t="shared" si="155"/>
        <v>0</v>
      </c>
      <c r="V683" s="143">
        <f t="shared" si="156"/>
        <v>0</v>
      </c>
      <c r="W683" s="143">
        <f t="shared" si="157"/>
        <v>0</v>
      </c>
      <c r="X683" s="143">
        <f t="shared" si="158"/>
        <v>0</v>
      </c>
      <c r="Y683" s="143">
        <f t="shared" si="159"/>
        <v>0</v>
      </c>
      <c r="Z683" s="143">
        <f t="shared" si="160"/>
        <v>0</v>
      </c>
      <c r="AA683" s="143">
        <f t="shared" si="161"/>
        <v>0</v>
      </c>
      <c r="AB683" s="143">
        <f t="shared" si="162"/>
        <v>0</v>
      </c>
      <c r="AC683" s="143">
        <f t="shared" si="163"/>
        <v>0</v>
      </c>
      <c r="AD683" s="143">
        <f t="shared" si="164"/>
        <v>0</v>
      </c>
      <c r="AE683" s="142"/>
    </row>
    <row r="684" spans="1:31" x14ac:dyDescent="0.3">
      <c r="A684" s="147" t="s">
        <v>2992</v>
      </c>
      <c r="B684" s="147">
        <v>0.65201613268356484</v>
      </c>
      <c r="C684" s="146">
        <f t="shared" si="150"/>
        <v>1.2662949324237815E-3</v>
      </c>
      <c r="D684" s="145">
        <f t="shared" si="151"/>
        <v>1266294.9324237814</v>
      </c>
      <c r="E684" s="144">
        <v>0</v>
      </c>
      <c r="F684" s="144">
        <v>0</v>
      </c>
      <c r="G684" s="144">
        <v>0</v>
      </c>
      <c r="H684" s="144">
        <v>0</v>
      </c>
      <c r="I684" s="144">
        <v>0</v>
      </c>
      <c r="J684" s="144">
        <v>0</v>
      </c>
      <c r="K684" s="144">
        <v>0</v>
      </c>
      <c r="L684" s="144">
        <v>0</v>
      </c>
      <c r="M684" s="144">
        <v>0</v>
      </c>
      <c r="N684" s="144">
        <v>0</v>
      </c>
      <c r="O684" s="144">
        <v>0</v>
      </c>
      <c r="P684" s="144">
        <v>0</v>
      </c>
      <c r="Q684" s="144">
        <v>0</v>
      </c>
      <c r="R684" s="143">
        <f t="shared" si="152"/>
        <v>0</v>
      </c>
      <c r="S684" s="143">
        <f t="shared" si="153"/>
        <v>0</v>
      </c>
      <c r="T684" s="143">
        <f t="shared" si="154"/>
        <v>0</v>
      </c>
      <c r="U684" s="143">
        <f t="shared" si="155"/>
        <v>0</v>
      </c>
      <c r="V684" s="143">
        <f t="shared" si="156"/>
        <v>0</v>
      </c>
      <c r="W684" s="143">
        <f t="shared" si="157"/>
        <v>0</v>
      </c>
      <c r="X684" s="143">
        <f t="shared" si="158"/>
        <v>0</v>
      </c>
      <c r="Y684" s="143">
        <f t="shared" si="159"/>
        <v>0</v>
      </c>
      <c r="Z684" s="143">
        <f t="shared" si="160"/>
        <v>0</v>
      </c>
      <c r="AA684" s="143">
        <f t="shared" si="161"/>
        <v>0</v>
      </c>
      <c r="AB684" s="143">
        <f t="shared" si="162"/>
        <v>0</v>
      </c>
      <c r="AC684" s="143">
        <f t="shared" si="163"/>
        <v>0</v>
      </c>
      <c r="AD684" s="143">
        <f t="shared" si="164"/>
        <v>0</v>
      </c>
      <c r="AE684" s="142"/>
    </row>
    <row r="685" spans="1:31" x14ac:dyDescent="0.3">
      <c r="A685" s="147" t="s">
        <v>2991</v>
      </c>
      <c r="B685" s="147">
        <v>0.67804569430205419</v>
      </c>
      <c r="C685" s="146">
        <f t="shared" si="150"/>
        <v>1.3168475189603208E-3</v>
      </c>
      <c r="D685" s="145">
        <f t="shared" si="151"/>
        <v>1316847.5189603209</v>
      </c>
      <c r="E685" s="144">
        <v>0</v>
      </c>
      <c r="F685" s="144">
        <v>0</v>
      </c>
      <c r="G685" s="144">
        <v>0</v>
      </c>
      <c r="H685" s="144">
        <v>0</v>
      </c>
      <c r="I685" s="144">
        <v>0</v>
      </c>
      <c r="J685" s="144">
        <v>0</v>
      </c>
      <c r="K685" s="144">
        <v>0</v>
      </c>
      <c r="L685" s="144">
        <v>0</v>
      </c>
      <c r="M685" s="144">
        <v>0</v>
      </c>
      <c r="N685" s="144">
        <v>0</v>
      </c>
      <c r="O685" s="144">
        <v>0</v>
      </c>
      <c r="P685" s="144">
        <v>0</v>
      </c>
      <c r="Q685" s="144">
        <v>0</v>
      </c>
      <c r="R685" s="143">
        <f t="shared" si="152"/>
        <v>0</v>
      </c>
      <c r="S685" s="143">
        <f t="shared" si="153"/>
        <v>0</v>
      </c>
      <c r="T685" s="143">
        <f t="shared" si="154"/>
        <v>0</v>
      </c>
      <c r="U685" s="143">
        <f t="shared" si="155"/>
        <v>0</v>
      </c>
      <c r="V685" s="143">
        <f t="shared" si="156"/>
        <v>0</v>
      </c>
      <c r="W685" s="143">
        <f t="shared" si="157"/>
        <v>0</v>
      </c>
      <c r="X685" s="143">
        <f t="shared" si="158"/>
        <v>0</v>
      </c>
      <c r="Y685" s="143">
        <f t="shared" si="159"/>
        <v>0</v>
      </c>
      <c r="Z685" s="143">
        <f t="shared" si="160"/>
        <v>0</v>
      </c>
      <c r="AA685" s="143">
        <f t="shared" si="161"/>
        <v>0</v>
      </c>
      <c r="AB685" s="143">
        <f t="shared" si="162"/>
        <v>0</v>
      </c>
      <c r="AC685" s="143">
        <f t="shared" si="163"/>
        <v>0</v>
      </c>
      <c r="AD685" s="143">
        <f t="shared" si="164"/>
        <v>0</v>
      </c>
      <c r="AE685" s="142"/>
    </row>
    <row r="686" spans="1:31" x14ac:dyDescent="0.3">
      <c r="A686" s="147" t="s">
        <v>2990</v>
      </c>
      <c r="B686" s="147">
        <v>5.2024304554205258E-2</v>
      </c>
      <c r="C686" s="146">
        <f t="shared" si="150"/>
        <v>1.0103755094022099E-4</v>
      </c>
      <c r="D686" s="145">
        <f t="shared" si="151"/>
        <v>101037.55094022099</v>
      </c>
      <c r="E686" s="144">
        <v>0</v>
      </c>
      <c r="F686" s="144">
        <v>0</v>
      </c>
      <c r="G686" s="144">
        <v>0</v>
      </c>
      <c r="H686" s="144">
        <v>0</v>
      </c>
      <c r="I686" s="144">
        <v>0</v>
      </c>
      <c r="J686" s="144">
        <v>0</v>
      </c>
      <c r="K686" s="144">
        <v>0</v>
      </c>
      <c r="L686" s="144">
        <v>0</v>
      </c>
      <c r="M686" s="144">
        <v>0</v>
      </c>
      <c r="N686" s="144">
        <v>0</v>
      </c>
      <c r="O686" s="144">
        <v>0</v>
      </c>
      <c r="P686" s="144">
        <v>0</v>
      </c>
      <c r="Q686" s="144">
        <v>0</v>
      </c>
      <c r="R686" s="143">
        <f t="shared" si="152"/>
        <v>0</v>
      </c>
      <c r="S686" s="143">
        <f t="shared" si="153"/>
        <v>0</v>
      </c>
      <c r="T686" s="143">
        <f t="shared" si="154"/>
        <v>0</v>
      </c>
      <c r="U686" s="143">
        <f t="shared" si="155"/>
        <v>0</v>
      </c>
      <c r="V686" s="143">
        <f t="shared" si="156"/>
        <v>0</v>
      </c>
      <c r="W686" s="143">
        <f t="shared" si="157"/>
        <v>0</v>
      </c>
      <c r="X686" s="143">
        <f t="shared" si="158"/>
        <v>0</v>
      </c>
      <c r="Y686" s="143">
        <f t="shared" si="159"/>
        <v>0</v>
      </c>
      <c r="Z686" s="143">
        <f t="shared" si="160"/>
        <v>0</v>
      </c>
      <c r="AA686" s="143">
        <f t="shared" si="161"/>
        <v>0</v>
      </c>
      <c r="AB686" s="143">
        <f t="shared" si="162"/>
        <v>0</v>
      </c>
      <c r="AC686" s="143">
        <f t="shared" si="163"/>
        <v>0</v>
      </c>
      <c r="AD686" s="143">
        <f t="shared" si="164"/>
        <v>0</v>
      </c>
      <c r="AE686" s="142"/>
    </row>
    <row r="687" spans="1:31" x14ac:dyDescent="0.3">
      <c r="A687" s="147" t="s">
        <v>2989</v>
      </c>
      <c r="B687" s="147">
        <v>0.7144320777159836</v>
      </c>
      <c r="C687" s="146">
        <f t="shared" si="150"/>
        <v>1.3875143178578397E-3</v>
      </c>
      <c r="D687" s="145">
        <f t="shared" si="151"/>
        <v>1387514.3178578396</v>
      </c>
      <c r="E687" s="144">
        <v>0</v>
      </c>
      <c r="F687" s="144">
        <v>0</v>
      </c>
      <c r="G687" s="144">
        <v>0</v>
      </c>
      <c r="H687" s="144">
        <v>0</v>
      </c>
      <c r="I687" s="144">
        <v>0</v>
      </c>
      <c r="J687" s="144">
        <v>0</v>
      </c>
      <c r="K687" s="144">
        <v>0</v>
      </c>
      <c r="L687" s="144">
        <v>0</v>
      </c>
      <c r="M687" s="144">
        <v>0</v>
      </c>
      <c r="N687" s="144">
        <v>0</v>
      </c>
      <c r="O687" s="144">
        <v>0</v>
      </c>
      <c r="P687" s="144">
        <v>0</v>
      </c>
      <c r="Q687" s="144">
        <v>0</v>
      </c>
      <c r="R687" s="143">
        <f t="shared" si="152"/>
        <v>0</v>
      </c>
      <c r="S687" s="143">
        <f t="shared" si="153"/>
        <v>0</v>
      </c>
      <c r="T687" s="143">
        <f t="shared" si="154"/>
        <v>0</v>
      </c>
      <c r="U687" s="143">
        <f t="shared" si="155"/>
        <v>0</v>
      </c>
      <c r="V687" s="143">
        <f t="shared" si="156"/>
        <v>0</v>
      </c>
      <c r="W687" s="143">
        <f t="shared" si="157"/>
        <v>0</v>
      </c>
      <c r="X687" s="143">
        <f t="shared" si="158"/>
        <v>0</v>
      </c>
      <c r="Y687" s="143">
        <f t="shared" si="159"/>
        <v>0</v>
      </c>
      <c r="Z687" s="143">
        <f t="shared" si="160"/>
        <v>0</v>
      </c>
      <c r="AA687" s="143">
        <f t="shared" si="161"/>
        <v>0</v>
      </c>
      <c r="AB687" s="143">
        <f t="shared" si="162"/>
        <v>0</v>
      </c>
      <c r="AC687" s="143">
        <f t="shared" si="163"/>
        <v>0</v>
      </c>
      <c r="AD687" s="143">
        <f t="shared" si="164"/>
        <v>0</v>
      </c>
      <c r="AE687" s="142"/>
    </row>
    <row r="688" spans="1:31" x14ac:dyDescent="0.3">
      <c r="A688" s="147" t="s">
        <v>2988</v>
      </c>
      <c r="B688" s="147">
        <v>0.66373031920259995</v>
      </c>
      <c r="C688" s="146">
        <f t="shared" si="150"/>
        <v>1.289045312794692E-3</v>
      </c>
      <c r="D688" s="145">
        <f t="shared" si="151"/>
        <v>1289045.3127946921</v>
      </c>
      <c r="E688" s="144">
        <v>1.44</v>
      </c>
      <c r="F688" s="144">
        <v>0</v>
      </c>
      <c r="G688" s="144">
        <v>0</v>
      </c>
      <c r="H688" s="144">
        <v>1.96</v>
      </c>
      <c r="I688" s="144">
        <v>0</v>
      </c>
      <c r="J688" s="144">
        <v>0</v>
      </c>
      <c r="K688" s="144">
        <v>0</v>
      </c>
      <c r="L688" s="144">
        <v>1.96</v>
      </c>
      <c r="M688" s="144">
        <v>0</v>
      </c>
      <c r="N688" s="144">
        <v>0</v>
      </c>
      <c r="O688" s="144">
        <v>0</v>
      </c>
      <c r="P688" s="144">
        <v>0</v>
      </c>
      <c r="Q688" s="144">
        <v>1.44</v>
      </c>
      <c r="R688" s="143">
        <f t="shared" si="152"/>
        <v>18562.252504243566</v>
      </c>
      <c r="S688" s="143">
        <f t="shared" si="153"/>
        <v>0</v>
      </c>
      <c r="T688" s="143">
        <f t="shared" si="154"/>
        <v>0</v>
      </c>
      <c r="U688" s="143">
        <f t="shared" si="155"/>
        <v>25265.288130775964</v>
      </c>
      <c r="V688" s="143">
        <f t="shared" si="156"/>
        <v>0</v>
      </c>
      <c r="W688" s="143">
        <f t="shared" si="157"/>
        <v>0</v>
      </c>
      <c r="X688" s="143">
        <f t="shared" si="158"/>
        <v>0</v>
      </c>
      <c r="Y688" s="143">
        <f t="shared" si="159"/>
        <v>25265.288130775964</v>
      </c>
      <c r="Z688" s="143">
        <f t="shared" si="160"/>
        <v>0</v>
      </c>
      <c r="AA688" s="143">
        <f t="shared" si="161"/>
        <v>0</v>
      </c>
      <c r="AB688" s="143">
        <f t="shared" si="162"/>
        <v>0</v>
      </c>
      <c r="AC688" s="143">
        <f t="shared" si="163"/>
        <v>0</v>
      </c>
      <c r="AD688" s="143">
        <f t="shared" si="164"/>
        <v>18562.252504243566</v>
      </c>
      <c r="AE688" s="142"/>
    </row>
    <row r="689" spans="1:31" x14ac:dyDescent="0.3">
      <c r="A689" s="147" t="s">
        <v>2987</v>
      </c>
      <c r="B689" s="147">
        <v>0.90068805171035315</v>
      </c>
      <c r="C689" s="146">
        <f t="shared" si="150"/>
        <v>1.749246158804773E-3</v>
      </c>
      <c r="D689" s="145">
        <f t="shared" si="151"/>
        <v>1749246.1588047731</v>
      </c>
      <c r="E689" s="144">
        <v>2.46</v>
      </c>
      <c r="F689" s="144">
        <v>0</v>
      </c>
      <c r="G689" s="144">
        <v>0</v>
      </c>
      <c r="H689" s="144">
        <v>0</v>
      </c>
      <c r="I689" s="144">
        <v>0</v>
      </c>
      <c r="J689" s="144">
        <v>0</v>
      </c>
      <c r="K689" s="144">
        <v>0</v>
      </c>
      <c r="L689" s="144">
        <v>0</v>
      </c>
      <c r="M689" s="144">
        <v>0</v>
      </c>
      <c r="N689" s="144">
        <v>0</v>
      </c>
      <c r="O689" s="144">
        <v>0</v>
      </c>
      <c r="P689" s="144">
        <v>0</v>
      </c>
      <c r="Q689" s="144">
        <v>2.46</v>
      </c>
      <c r="R689" s="143">
        <f t="shared" si="152"/>
        <v>43031.45550659742</v>
      </c>
      <c r="S689" s="143">
        <f t="shared" si="153"/>
        <v>0</v>
      </c>
      <c r="T689" s="143">
        <f t="shared" si="154"/>
        <v>0</v>
      </c>
      <c r="U689" s="143">
        <f t="shared" si="155"/>
        <v>0</v>
      </c>
      <c r="V689" s="143">
        <f t="shared" si="156"/>
        <v>0</v>
      </c>
      <c r="W689" s="143">
        <f t="shared" si="157"/>
        <v>0</v>
      </c>
      <c r="X689" s="143">
        <f t="shared" si="158"/>
        <v>0</v>
      </c>
      <c r="Y689" s="143">
        <f t="shared" si="159"/>
        <v>0</v>
      </c>
      <c r="Z689" s="143">
        <f t="shared" si="160"/>
        <v>0</v>
      </c>
      <c r="AA689" s="143">
        <f t="shared" si="161"/>
        <v>0</v>
      </c>
      <c r="AB689" s="143">
        <f t="shared" si="162"/>
        <v>0</v>
      </c>
      <c r="AC689" s="143">
        <f t="shared" si="163"/>
        <v>0</v>
      </c>
      <c r="AD689" s="143">
        <f t="shared" si="164"/>
        <v>43031.45550659742</v>
      </c>
      <c r="AE689" s="142"/>
    </row>
    <row r="690" spans="1:31" x14ac:dyDescent="0.3">
      <c r="A690" s="147" t="s">
        <v>2986</v>
      </c>
      <c r="B690" s="147">
        <v>0.36849780894145845</v>
      </c>
      <c r="C690" s="146">
        <f t="shared" si="150"/>
        <v>7.1566773378949208E-4</v>
      </c>
      <c r="D690" s="145">
        <f t="shared" si="151"/>
        <v>715667.73378949205</v>
      </c>
      <c r="E690" s="144">
        <v>1.17</v>
      </c>
      <c r="F690" s="144">
        <v>0</v>
      </c>
      <c r="G690" s="144">
        <v>4.8</v>
      </c>
      <c r="H690" s="144">
        <v>0</v>
      </c>
      <c r="I690" s="144">
        <v>0</v>
      </c>
      <c r="J690" s="144">
        <v>0</v>
      </c>
      <c r="K690" s="144">
        <v>0</v>
      </c>
      <c r="L690" s="144">
        <v>0</v>
      </c>
      <c r="M690" s="144">
        <v>2.84</v>
      </c>
      <c r="N690" s="144">
        <v>0</v>
      </c>
      <c r="O690" s="144">
        <v>0</v>
      </c>
      <c r="P690" s="144">
        <v>0</v>
      </c>
      <c r="Q690" s="144">
        <v>5.97</v>
      </c>
      <c r="R690" s="143">
        <f t="shared" si="152"/>
        <v>8373.3124853370555</v>
      </c>
      <c r="S690" s="143">
        <f t="shared" si="153"/>
        <v>0</v>
      </c>
      <c r="T690" s="143">
        <f t="shared" si="154"/>
        <v>34352.051221895621</v>
      </c>
      <c r="U690" s="143">
        <f t="shared" si="155"/>
        <v>0</v>
      </c>
      <c r="V690" s="143">
        <f t="shared" si="156"/>
        <v>0</v>
      </c>
      <c r="W690" s="143">
        <f t="shared" si="157"/>
        <v>0</v>
      </c>
      <c r="X690" s="143">
        <f t="shared" si="158"/>
        <v>0</v>
      </c>
      <c r="Y690" s="143">
        <f t="shared" si="159"/>
        <v>0</v>
      </c>
      <c r="Z690" s="143">
        <f t="shared" si="160"/>
        <v>20324.963639621576</v>
      </c>
      <c r="AA690" s="143">
        <f t="shared" si="161"/>
        <v>0</v>
      </c>
      <c r="AB690" s="143">
        <f t="shared" si="162"/>
        <v>0</v>
      </c>
      <c r="AC690" s="143">
        <f t="shared" si="163"/>
        <v>0</v>
      </c>
      <c r="AD690" s="143">
        <f t="shared" si="164"/>
        <v>42725.363707232667</v>
      </c>
      <c r="AE690" s="142"/>
    </row>
    <row r="691" spans="1:31" x14ac:dyDescent="0.3">
      <c r="A691" s="147" t="s">
        <v>2985</v>
      </c>
      <c r="B691" s="147">
        <v>0.61051533236543942</v>
      </c>
      <c r="C691" s="146">
        <f t="shared" si="150"/>
        <v>1.1856953114940368E-3</v>
      </c>
      <c r="D691" s="145">
        <f t="shared" si="151"/>
        <v>1185695.3114940368</v>
      </c>
      <c r="E691" s="144">
        <v>0.4</v>
      </c>
      <c r="F691" s="144">
        <v>0</v>
      </c>
      <c r="G691" s="144">
        <v>5.53</v>
      </c>
      <c r="H691" s="144">
        <v>0</v>
      </c>
      <c r="I691" s="144">
        <v>0</v>
      </c>
      <c r="J691" s="144">
        <v>0</v>
      </c>
      <c r="K691" s="144">
        <v>0</v>
      </c>
      <c r="L691" s="144">
        <v>0</v>
      </c>
      <c r="M691" s="144">
        <v>0.8</v>
      </c>
      <c r="N691" s="144">
        <v>0</v>
      </c>
      <c r="O691" s="144">
        <v>0</v>
      </c>
      <c r="P691" s="144">
        <v>3.53</v>
      </c>
      <c r="Q691" s="144">
        <v>5.93</v>
      </c>
      <c r="R691" s="143">
        <f t="shared" si="152"/>
        <v>4742.7812459761471</v>
      </c>
      <c r="S691" s="143">
        <f t="shared" si="153"/>
        <v>0</v>
      </c>
      <c r="T691" s="143">
        <f t="shared" si="154"/>
        <v>65568.950725620234</v>
      </c>
      <c r="U691" s="143">
        <f t="shared" si="155"/>
        <v>0</v>
      </c>
      <c r="V691" s="143">
        <f t="shared" si="156"/>
        <v>0</v>
      </c>
      <c r="W691" s="143">
        <f t="shared" si="157"/>
        <v>0</v>
      </c>
      <c r="X691" s="143">
        <f t="shared" si="158"/>
        <v>0</v>
      </c>
      <c r="Y691" s="143">
        <f t="shared" si="159"/>
        <v>0</v>
      </c>
      <c r="Z691" s="143">
        <f t="shared" si="160"/>
        <v>9485.5624919522943</v>
      </c>
      <c r="AA691" s="143">
        <f t="shared" si="161"/>
        <v>0</v>
      </c>
      <c r="AB691" s="143">
        <f t="shared" si="162"/>
        <v>0</v>
      </c>
      <c r="AC691" s="143">
        <f t="shared" si="163"/>
        <v>41855.044495739501</v>
      </c>
      <c r="AD691" s="143">
        <f t="shared" si="164"/>
        <v>70311.731971596382</v>
      </c>
      <c r="AE691" s="142"/>
    </row>
    <row r="692" spans="1:31" x14ac:dyDescent="0.3">
      <c r="A692" s="147" t="s">
        <v>2984</v>
      </c>
      <c r="B692" s="147">
        <v>0.98715628137102529</v>
      </c>
      <c r="C692" s="146">
        <f t="shared" si="150"/>
        <v>1.9171780174603386E-3</v>
      </c>
      <c r="D692" s="145">
        <f t="shared" si="151"/>
        <v>1917178.0174603385</v>
      </c>
      <c r="E692" s="144">
        <v>0</v>
      </c>
      <c r="F692" s="144">
        <v>0</v>
      </c>
      <c r="G692" s="144">
        <v>0</v>
      </c>
      <c r="H692" s="144">
        <v>0</v>
      </c>
      <c r="I692" s="144">
        <v>0</v>
      </c>
      <c r="J692" s="144">
        <v>0</v>
      </c>
      <c r="K692" s="144">
        <v>0</v>
      </c>
      <c r="L692" s="144">
        <v>0</v>
      </c>
      <c r="M692" s="144">
        <v>0</v>
      </c>
      <c r="N692" s="144">
        <v>0</v>
      </c>
      <c r="O692" s="144">
        <v>0</v>
      </c>
      <c r="P692" s="144">
        <v>0</v>
      </c>
      <c r="Q692" s="144">
        <v>0</v>
      </c>
      <c r="R692" s="143">
        <f t="shared" si="152"/>
        <v>0</v>
      </c>
      <c r="S692" s="143">
        <f t="shared" si="153"/>
        <v>0</v>
      </c>
      <c r="T692" s="143">
        <f t="shared" si="154"/>
        <v>0</v>
      </c>
      <c r="U692" s="143">
        <f t="shared" si="155"/>
        <v>0</v>
      </c>
      <c r="V692" s="143">
        <f t="shared" si="156"/>
        <v>0</v>
      </c>
      <c r="W692" s="143">
        <f t="shared" si="157"/>
        <v>0</v>
      </c>
      <c r="X692" s="143">
        <f t="shared" si="158"/>
        <v>0</v>
      </c>
      <c r="Y692" s="143">
        <f t="shared" si="159"/>
        <v>0</v>
      </c>
      <c r="Z692" s="143">
        <f t="shared" si="160"/>
        <v>0</v>
      </c>
      <c r="AA692" s="143">
        <f t="shared" si="161"/>
        <v>0</v>
      </c>
      <c r="AB692" s="143">
        <f t="shared" si="162"/>
        <v>0</v>
      </c>
      <c r="AC692" s="143">
        <f t="shared" si="163"/>
        <v>0</v>
      </c>
      <c r="AD692" s="143">
        <f t="shared" si="164"/>
        <v>0</v>
      </c>
      <c r="AE692" s="142"/>
    </row>
    <row r="693" spans="1:31" x14ac:dyDescent="0.3">
      <c r="A693" s="147" t="s">
        <v>2983</v>
      </c>
      <c r="B693" s="147">
        <v>0.87588213627904521</v>
      </c>
      <c r="C693" s="146">
        <f t="shared" si="150"/>
        <v>1.7010700425551422E-3</v>
      </c>
      <c r="D693" s="145">
        <f t="shared" si="151"/>
        <v>1701070.0425551422</v>
      </c>
      <c r="E693" s="144">
        <v>0</v>
      </c>
      <c r="F693" s="144">
        <v>0</v>
      </c>
      <c r="G693" s="144">
        <v>0</v>
      </c>
      <c r="H693" s="144">
        <v>0</v>
      </c>
      <c r="I693" s="144">
        <v>0</v>
      </c>
      <c r="J693" s="144">
        <v>0</v>
      </c>
      <c r="K693" s="144">
        <v>0</v>
      </c>
      <c r="L693" s="144">
        <v>0</v>
      </c>
      <c r="M693" s="144">
        <v>0</v>
      </c>
      <c r="N693" s="144">
        <v>0</v>
      </c>
      <c r="O693" s="144">
        <v>0</v>
      </c>
      <c r="P693" s="144">
        <v>0</v>
      </c>
      <c r="Q693" s="144">
        <v>0</v>
      </c>
      <c r="R693" s="143">
        <f t="shared" si="152"/>
        <v>0</v>
      </c>
      <c r="S693" s="143">
        <f t="shared" si="153"/>
        <v>0</v>
      </c>
      <c r="T693" s="143">
        <f t="shared" si="154"/>
        <v>0</v>
      </c>
      <c r="U693" s="143">
        <f t="shared" si="155"/>
        <v>0</v>
      </c>
      <c r="V693" s="143">
        <f t="shared" si="156"/>
        <v>0</v>
      </c>
      <c r="W693" s="143">
        <f t="shared" si="157"/>
        <v>0</v>
      </c>
      <c r="X693" s="143">
        <f t="shared" si="158"/>
        <v>0</v>
      </c>
      <c r="Y693" s="143">
        <f t="shared" si="159"/>
        <v>0</v>
      </c>
      <c r="Z693" s="143">
        <f t="shared" si="160"/>
        <v>0</v>
      </c>
      <c r="AA693" s="143">
        <f t="shared" si="161"/>
        <v>0</v>
      </c>
      <c r="AB693" s="143">
        <f t="shared" si="162"/>
        <v>0</v>
      </c>
      <c r="AC693" s="143">
        <f t="shared" si="163"/>
        <v>0</v>
      </c>
      <c r="AD693" s="143">
        <f t="shared" si="164"/>
        <v>0</v>
      </c>
      <c r="AE693" s="142"/>
    </row>
    <row r="694" spans="1:31" x14ac:dyDescent="0.3">
      <c r="A694" s="147" t="s">
        <v>2982</v>
      </c>
      <c r="B694" s="147">
        <v>2.6531431674746919E-2</v>
      </c>
      <c r="C694" s="146">
        <f t="shared" si="150"/>
        <v>5.1527279457646284E-5</v>
      </c>
      <c r="D694" s="145">
        <f t="shared" si="151"/>
        <v>51527.279457646284</v>
      </c>
      <c r="E694" s="144">
        <v>0</v>
      </c>
      <c r="F694" s="144">
        <v>0</v>
      </c>
      <c r="G694" s="144">
        <v>0</v>
      </c>
      <c r="H694" s="144">
        <v>0</v>
      </c>
      <c r="I694" s="144">
        <v>0</v>
      </c>
      <c r="J694" s="144">
        <v>0</v>
      </c>
      <c r="K694" s="144">
        <v>0</v>
      </c>
      <c r="L694" s="144">
        <v>0</v>
      </c>
      <c r="M694" s="144">
        <v>0</v>
      </c>
      <c r="N694" s="144">
        <v>0</v>
      </c>
      <c r="O694" s="144">
        <v>0</v>
      </c>
      <c r="P694" s="144">
        <v>0</v>
      </c>
      <c r="Q694" s="144">
        <v>0</v>
      </c>
      <c r="R694" s="143">
        <f t="shared" si="152"/>
        <v>0</v>
      </c>
      <c r="S694" s="143">
        <f t="shared" si="153"/>
        <v>0</v>
      </c>
      <c r="T694" s="143">
        <f t="shared" si="154"/>
        <v>0</v>
      </c>
      <c r="U694" s="143">
        <f t="shared" si="155"/>
        <v>0</v>
      </c>
      <c r="V694" s="143">
        <f t="shared" si="156"/>
        <v>0</v>
      </c>
      <c r="W694" s="143">
        <f t="shared" si="157"/>
        <v>0</v>
      </c>
      <c r="X694" s="143">
        <f t="shared" si="158"/>
        <v>0</v>
      </c>
      <c r="Y694" s="143">
        <f t="shared" si="159"/>
        <v>0</v>
      </c>
      <c r="Z694" s="143">
        <f t="shared" si="160"/>
        <v>0</v>
      </c>
      <c r="AA694" s="143">
        <f t="shared" si="161"/>
        <v>0</v>
      </c>
      <c r="AB694" s="143">
        <f t="shared" si="162"/>
        <v>0</v>
      </c>
      <c r="AC694" s="143">
        <f t="shared" si="163"/>
        <v>0</v>
      </c>
      <c r="AD694" s="143">
        <f t="shared" si="164"/>
        <v>0</v>
      </c>
      <c r="AE694" s="142"/>
    </row>
    <row r="695" spans="1:31" x14ac:dyDescent="0.3">
      <c r="A695" s="147" t="s">
        <v>2981</v>
      </c>
      <c r="B695" s="147">
        <v>0.4554418418222963</v>
      </c>
      <c r="C695" s="146">
        <f t="shared" si="150"/>
        <v>8.8452366038805003E-4</v>
      </c>
      <c r="D695" s="145">
        <f t="shared" si="151"/>
        <v>884523.66038805002</v>
      </c>
      <c r="E695" s="144">
        <v>0</v>
      </c>
      <c r="F695" s="144">
        <v>0</v>
      </c>
      <c r="G695" s="144">
        <v>0</v>
      </c>
      <c r="H695" s="144">
        <v>0</v>
      </c>
      <c r="I695" s="144">
        <v>0</v>
      </c>
      <c r="J695" s="144">
        <v>0</v>
      </c>
      <c r="K695" s="144">
        <v>0</v>
      </c>
      <c r="L695" s="144">
        <v>0</v>
      </c>
      <c r="M695" s="144">
        <v>0</v>
      </c>
      <c r="N695" s="144">
        <v>0</v>
      </c>
      <c r="O695" s="144">
        <v>0</v>
      </c>
      <c r="P695" s="144">
        <v>0</v>
      </c>
      <c r="Q695" s="144">
        <v>0</v>
      </c>
      <c r="R695" s="143">
        <f t="shared" si="152"/>
        <v>0</v>
      </c>
      <c r="S695" s="143">
        <f t="shared" si="153"/>
        <v>0</v>
      </c>
      <c r="T695" s="143">
        <f t="shared" si="154"/>
        <v>0</v>
      </c>
      <c r="U695" s="143">
        <f t="shared" si="155"/>
        <v>0</v>
      </c>
      <c r="V695" s="143">
        <f t="shared" si="156"/>
        <v>0</v>
      </c>
      <c r="W695" s="143">
        <f t="shared" si="157"/>
        <v>0</v>
      </c>
      <c r="X695" s="143">
        <f t="shared" si="158"/>
        <v>0</v>
      </c>
      <c r="Y695" s="143">
        <f t="shared" si="159"/>
        <v>0</v>
      </c>
      <c r="Z695" s="143">
        <f t="shared" si="160"/>
        <v>0</v>
      </c>
      <c r="AA695" s="143">
        <f t="shared" si="161"/>
        <v>0</v>
      </c>
      <c r="AB695" s="143">
        <f t="shared" si="162"/>
        <v>0</v>
      </c>
      <c r="AC695" s="143">
        <f t="shared" si="163"/>
        <v>0</v>
      </c>
      <c r="AD695" s="143">
        <f t="shared" si="164"/>
        <v>0</v>
      </c>
      <c r="AE695" s="142"/>
    </row>
    <row r="696" spans="1:31" x14ac:dyDescent="0.3">
      <c r="A696" s="147" t="s">
        <v>2980</v>
      </c>
      <c r="B696" s="147">
        <v>6.1917630550024416E-2</v>
      </c>
      <c r="C696" s="146">
        <f t="shared" si="150"/>
        <v>1.2025159787148345E-4</v>
      </c>
      <c r="D696" s="145">
        <f t="shared" si="151"/>
        <v>120251.59787148345</v>
      </c>
      <c r="E696" s="144">
        <v>0</v>
      </c>
      <c r="F696" s="144">
        <v>0</v>
      </c>
      <c r="G696" s="144">
        <v>0</v>
      </c>
      <c r="H696" s="144">
        <v>0</v>
      </c>
      <c r="I696" s="144">
        <v>0</v>
      </c>
      <c r="J696" s="144">
        <v>0</v>
      </c>
      <c r="K696" s="144">
        <v>0</v>
      </c>
      <c r="L696" s="144">
        <v>0</v>
      </c>
      <c r="M696" s="144">
        <v>0</v>
      </c>
      <c r="N696" s="144">
        <v>0</v>
      </c>
      <c r="O696" s="144">
        <v>0</v>
      </c>
      <c r="P696" s="144">
        <v>0</v>
      </c>
      <c r="Q696" s="144">
        <v>0</v>
      </c>
      <c r="R696" s="143">
        <f t="shared" si="152"/>
        <v>0</v>
      </c>
      <c r="S696" s="143">
        <f t="shared" si="153"/>
        <v>0</v>
      </c>
      <c r="T696" s="143">
        <f t="shared" si="154"/>
        <v>0</v>
      </c>
      <c r="U696" s="143">
        <f t="shared" si="155"/>
        <v>0</v>
      </c>
      <c r="V696" s="143">
        <f t="shared" si="156"/>
        <v>0</v>
      </c>
      <c r="W696" s="143">
        <f t="shared" si="157"/>
        <v>0</v>
      </c>
      <c r="X696" s="143">
        <f t="shared" si="158"/>
        <v>0</v>
      </c>
      <c r="Y696" s="143">
        <f t="shared" si="159"/>
        <v>0</v>
      </c>
      <c r="Z696" s="143">
        <f t="shared" si="160"/>
        <v>0</v>
      </c>
      <c r="AA696" s="143">
        <f t="shared" si="161"/>
        <v>0</v>
      </c>
      <c r="AB696" s="143">
        <f t="shared" si="162"/>
        <v>0</v>
      </c>
      <c r="AC696" s="143">
        <f t="shared" si="163"/>
        <v>0</v>
      </c>
      <c r="AD696" s="143">
        <f t="shared" si="164"/>
        <v>0</v>
      </c>
      <c r="AE696" s="142"/>
    </row>
    <row r="697" spans="1:31" x14ac:dyDescent="0.3">
      <c r="A697" s="147" t="s">
        <v>2979</v>
      </c>
      <c r="B697" s="147">
        <v>0.20773771825695742</v>
      </c>
      <c r="C697" s="146">
        <f t="shared" si="150"/>
        <v>4.0345201094852485E-4</v>
      </c>
      <c r="D697" s="145">
        <f t="shared" si="151"/>
        <v>403452.01094852487</v>
      </c>
      <c r="E697" s="144">
        <v>60.1</v>
      </c>
      <c r="F697" s="144">
        <v>60.1</v>
      </c>
      <c r="G697" s="144">
        <v>0</v>
      </c>
      <c r="H697" s="144">
        <v>0</v>
      </c>
      <c r="I697" s="144">
        <v>0</v>
      </c>
      <c r="J697" s="144">
        <v>0</v>
      </c>
      <c r="K697" s="144">
        <v>0</v>
      </c>
      <c r="L697" s="144">
        <v>0</v>
      </c>
      <c r="M697" s="144">
        <v>0</v>
      </c>
      <c r="N697" s="144">
        <v>0</v>
      </c>
      <c r="O697" s="144">
        <v>0</v>
      </c>
      <c r="P697" s="144">
        <v>0</v>
      </c>
      <c r="Q697" s="144">
        <v>60.1</v>
      </c>
      <c r="R697" s="143">
        <f t="shared" si="152"/>
        <v>242474.65858006346</v>
      </c>
      <c r="S697" s="143">
        <f t="shared" si="153"/>
        <v>242474.65858006346</v>
      </c>
      <c r="T697" s="143">
        <f t="shared" si="154"/>
        <v>0</v>
      </c>
      <c r="U697" s="143">
        <f t="shared" si="155"/>
        <v>0</v>
      </c>
      <c r="V697" s="143">
        <f t="shared" si="156"/>
        <v>0</v>
      </c>
      <c r="W697" s="143">
        <f t="shared" si="157"/>
        <v>0</v>
      </c>
      <c r="X697" s="143">
        <f t="shared" si="158"/>
        <v>0</v>
      </c>
      <c r="Y697" s="143">
        <f t="shared" si="159"/>
        <v>0</v>
      </c>
      <c r="Z697" s="143">
        <f t="shared" si="160"/>
        <v>0</v>
      </c>
      <c r="AA697" s="143">
        <f t="shared" si="161"/>
        <v>0</v>
      </c>
      <c r="AB697" s="143">
        <f t="shared" si="162"/>
        <v>0</v>
      </c>
      <c r="AC697" s="143">
        <f t="shared" si="163"/>
        <v>0</v>
      </c>
      <c r="AD697" s="143">
        <f t="shared" si="164"/>
        <v>242474.65858006346</v>
      </c>
      <c r="AE697" s="142"/>
    </row>
    <row r="698" spans="1:31" x14ac:dyDescent="0.3">
      <c r="A698" s="147" t="s">
        <v>2978</v>
      </c>
      <c r="B698" s="147">
        <v>0.26987783836720236</v>
      </c>
      <c r="C698" s="146">
        <f t="shared" si="150"/>
        <v>5.2413571070905954E-4</v>
      </c>
      <c r="D698" s="145">
        <f t="shared" si="151"/>
        <v>524135.71070905955</v>
      </c>
      <c r="E698" s="144">
        <v>0</v>
      </c>
      <c r="F698" s="144">
        <v>0</v>
      </c>
      <c r="G698" s="144">
        <v>0</v>
      </c>
      <c r="H698" s="144">
        <v>0</v>
      </c>
      <c r="I698" s="144">
        <v>0</v>
      </c>
      <c r="J698" s="144">
        <v>0</v>
      </c>
      <c r="K698" s="144">
        <v>0</v>
      </c>
      <c r="L698" s="144">
        <v>0</v>
      </c>
      <c r="M698" s="144">
        <v>0</v>
      </c>
      <c r="N698" s="144">
        <v>0</v>
      </c>
      <c r="O698" s="144">
        <v>0</v>
      </c>
      <c r="P698" s="144">
        <v>0</v>
      </c>
      <c r="Q698" s="144">
        <v>0</v>
      </c>
      <c r="R698" s="143">
        <f t="shared" si="152"/>
        <v>0</v>
      </c>
      <c r="S698" s="143">
        <f t="shared" si="153"/>
        <v>0</v>
      </c>
      <c r="T698" s="143">
        <f t="shared" si="154"/>
        <v>0</v>
      </c>
      <c r="U698" s="143">
        <f t="shared" si="155"/>
        <v>0</v>
      </c>
      <c r="V698" s="143">
        <f t="shared" si="156"/>
        <v>0</v>
      </c>
      <c r="W698" s="143">
        <f t="shared" si="157"/>
        <v>0</v>
      </c>
      <c r="X698" s="143">
        <f t="shared" si="158"/>
        <v>0</v>
      </c>
      <c r="Y698" s="143">
        <f t="shared" si="159"/>
        <v>0</v>
      </c>
      <c r="Z698" s="143">
        <f t="shared" si="160"/>
        <v>0</v>
      </c>
      <c r="AA698" s="143">
        <f t="shared" si="161"/>
        <v>0</v>
      </c>
      <c r="AB698" s="143">
        <f t="shared" si="162"/>
        <v>0</v>
      </c>
      <c r="AC698" s="143">
        <f t="shared" si="163"/>
        <v>0</v>
      </c>
      <c r="AD698" s="143">
        <f t="shared" si="164"/>
        <v>0</v>
      </c>
      <c r="AE698" s="142"/>
    </row>
    <row r="699" spans="1:31" x14ac:dyDescent="0.3">
      <c r="A699" s="147" t="s">
        <v>2977</v>
      </c>
      <c r="B699" s="147">
        <v>1.6259452681353093E-3</v>
      </c>
      <c r="C699" s="146">
        <f t="shared" si="150"/>
        <v>3.1577842176451218E-6</v>
      </c>
      <c r="D699" s="145">
        <f t="shared" si="151"/>
        <v>3157.7842176451218</v>
      </c>
      <c r="E699" s="144">
        <v>0</v>
      </c>
      <c r="F699" s="144">
        <v>0</v>
      </c>
      <c r="G699" s="144">
        <v>0</v>
      </c>
      <c r="H699" s="144">
        <v>0</v>
      </c>
      <c r="I699" s="144">
        <v>0</v>
      </c>
      <c r="J699" s="144">
        <v>0</v>
      </c>
      <c r="K699" s="144">
        <v>0</v>
      </c>
      <c r="L699" s="144">
        <v>0</v>
      </c>
      <c r="M699" s="144">
        <v>0</v>
      </c>
      <c r="N699" s="144">
        <v>0</v>
      </c>
      <c r="O699" s="144">
        <v>0</v>
      </c>
      <c r="P699" s="144">
        <v>0</v>
      </c>
      <c r="Q699" s="144">
        <v>0</v>
      </c>
      <c r="R699" s="143">
        <f t="shared" si="152"/>
        <v>0</v>
      </c>
      <c r="S699" s="143">
        <f t="shared" si="153"/>
        <v>0</v>
      </c>
      <c r="T699" s="143">
        <f t="shared" si="154"/>
        <v>0</v>
      </c>
      <c r="U699" s="143">
        <f t="shared" si="155"/>
        <v>0</v>
      </c>
      <c r="V699" s="143">
        <f t="shared" si="156"/>
        <v>0</v>
      </c>
      <c r="W699" s="143">
        <f t="shared" si="157"/>
        <v>0</v>
      </c>
      <c r="X699" s="143">
        <f t="shared" si="158"/>
        <v>0</v>
      </c>
      <c r="Y699" s="143">
        <f t="shared" si="159"/>
        <v>0</v>
      </c>
      <c r="Z699" s="143">
        <f t="shared" si="160"/>
        <v>0</v>
      </c>
      <c r="AA699" s="143">
        <f t="shared" si="161"/>
        <v>0</v>
      </c>
      <c r="AB699" s="143">
        <f t="shared" si="162"/>
        <v>0</v>
      </c>
      <c r="AC699" s="143">
        <f t="shared" si="163"/>
        <v>0</v>
      </c>
      <c r="AD699" s="143">
        <f t="shared" si="164"/>
        <v>0</v>
      </c>
      <c r="AE699" s="142"/>
    </row>
    <row r="700" spans="1:31" x14ac:dyDescent="0.3">
      <c r="A700" s="147" t="s">
        <v>2976</v>
      </c>
      <c r="B700" s="147">
        <v>0.19319143451513143</v>
      </c>
      <c r="C700" s="146">
        <f t="shared" si="150"/>
        <v>3.7520135200844586E-4</v>
      </c>
      <c r="D700" s="145">
        <f t="shared" si="151"/>
        <v>375201.35200844589</v>
      </c>
      <c r="E700" s="144">
        <v>0</v>
      </c>
      <c r="F700" s="144">
        <v>0</v>
      </c>
      <c r="G700" s="144">
        <v>0.28000000000000003</v>
      </c>
      <c r="H700" s="144">
        <v>0</v>
      </c>
      <c r="I700" s="144">
        <v>0</v>
      </c>
      <c r="J700" s="144">
        <v>0</v>
      </c>
      <c r="K700" s="144">
        <v>0</v>
      </c>
      <c r="L700" s="144">
        <v>0</v>
      </c>
      <c r="M700" s="144">
        <v>0</v>
      </c>
      <c r="N700" s="144">
        <v>0</v>
      </c>
      <c r="O700" s="144">
        <v>0</v>
      </c>
      <c r="P700" s="144">
        <v>0</v>
      </c>
      <c r="Q700" s="144">
        <v>0.28000000000000003</v>
      </c>
      <c r="R700" s="143">
        <f t="shared" si="152"/>
        <v>0</v>
      </c>
      <c r="S700" s="143">
        <f t="shared" si="153"/>
        <v>0</v>
      </c>
      <c r="T700" s="143">
        <f t="shared" si="154"/>
        <v>1050.5637856236485</v>
      </c>
      <c r="U700" s="143">
        <f t="shared" si="155"/>
        <v>0</v>
      </c>
      <c r="V700" s="143">
        <f t="shared" si="156"/>
        <v>0</v>
      </c>
      <c r="W700" s="143">
        <f t="shared" si="157"/>
        <v>0</v>
      </c>
      <c r="X700" s="143">
        <f t="shared" si="158"/>
        <v>0</v>
      </c>
      <c r="Y700" s="143">
        <f t="shared" si="159"/>
        <v>0</v>
      </c>
      <c r="Z700" s="143">
        <f t="shared" si="160"/>
        <v>0</v>
      </c>
      <c r="AA700" s="143">
        <f t="shared" si="161"/>
        <v>0</v>
      </c>
      <c r="AB700" s="143">
        <f t="shared" si="162"/>
        <v>0</v>
      </c>
      <c r="AC700" s="143">
        <f t="shared" si="163"/>
        <v>0</v>
      </c>
      <c r="AD700" s="143">
        <f t="shared" si="164"/>
        <v>1050.5637856236485</v>
      </c>
      <c r="AE700" s="142"/>
    </row>
    <row r="701" spans="1:31" x14ac:dyDescent="0.3">
      <c r="A701" s="147" t="s">
        <v>2975</v>
      </c>
      <c r="B701" s="147">
        <v>0.13393539295846202</v>
      </c>
      <c r="C701" s="146">
        <f t="shared" si="150"/>
        <v>2.6011888490771291E-4</v>
      </c>
      <c r="D701" s="145">
        <f t="shared" si="151"/>
        <v>260118.8849077129</v>
      </c>
      <c r="E701" s="144">
        <v>0</v>
      </c>
      <c r="F701" s="144">
        <v>0</v>
      </c>
      <c r="G701" s="144">
        <v>0.97</v>
      </c>
      <c r="H701" s="144">
        <v>0</v>
      </c>
      <c r="I701" s="144">
        <v>0</v>
      </c>
      <c r="J701" s="144">
        <v>0</v>
      </c>
      <c r="K701" s="144">
        <v>0</v>
      </c>
      <c r="L701" s="144">
        <v>0</v>
      </c>
      <c r="M701" s="144">
        <v>0</v>
      </c>
      <c r="N701" s="144">
        <v>0</v>
      </c>
      <c r="O701" s="144">
        <v>0</v>
      </c>
      <c r="P701" s="144">
        <v>0.97</v>
      </c>
      <c r="Q701" s="144">
        <v>0.97</v>
      </c>
      <c r="R701" s="143">
        <f t="shared" si="152"/>
        <v>0</v>
      </c>
      <c r="S701" s="143">
        <f t="shared" si="153"/>
        <v>0</v>
      </c>
      <c r="T701" s="143">
        <f t="shared" si="154"/>
        <v>2523.1531836048148</v>
      </c>
      <c r="U701" s="143">
        <f t="shared" si="155"/>
        <v>0</v>
      </c>
      <c r="V701" s="143">
        <f t="shared" si="156"/>
        <v>0</v>
      </c>
      <c r="W701" s="143">
        <f t="shared" si="157"/>
        <v>0</v>
      </c>
      <c r="X701" s="143">
        <f t="shared" si="158"/>
        <v>0</v>
      </c>
      <c r="Y701" s="143">
        <f t="shared" si="159"/>
        <v>0</v>
      </c>
      <c r="Z701" s="143">
        <f t="shared" si="160"/>
        <v>0</v>
      </c>
      <c r="AA701" s="143">
        <f t="shared" si="161"/>
        <v>0</v>
      </c>
      <c r="AB701" s="143">
        <f t="shared" si="162"/>
        <v>0</v>
      </c>
      <c r="AC701" s="143">
        <f t="shared" si="163"/>
        <v>2523.1531836048148</v>
      </c>
      <c r="AD701" s="143">
        <f t="shared" si="164"/>
        <v>2523.1531836048148</v>
      </c>
      <c r="AE701" s="142"/>
    </row>
    <row r="702" spans="1:31" x14ac:dyDescent="0.3">
      <c r="A702" s="147" t="s">
        <v>2974</v>
      </c>
      <c r="B702" s="147">
        <v>0.23787321806826489</v>
      </c>
      <c r="C702" s="146">
        <f t="shared" si="150"/>
        <v>4.6197883073756282E-4</v>
      </c>
      <c r="D702" s="145">
        <f t="shared" si="151"/>
        <v>461978.83073756279</v>
      </c>
      <c r="E702" s="144">
        <v>0</v>
      </c>
      <c r="F702" s="144">
        <v>0</v>
      </c>
      <c r="G702" s="144">
        <v>0</v>
      </c>
      <c r="H702" s="144">
        <v>0</v>
      </c>
      <c r="I702" s="144">
        <v>0</v>
      </c>
      <c r="J702" s="144">
        <v>0</v>
      </c>
      <c r="K702" s="144">
        <v>0</v>
      </c>
      <c r="L702" s="144">
        <v>0</v>
      </c>
      <c r="M702" s="144">
        <v>0</v>
      </c>
      <c r="N702" s="144">
        <v>0</v>
      </c>
      <c r="O702" s="144">
        <v>0</v>
      </c>
      <c r="P702" s="144">
        <v>0</v>
      </c>
      <c r="Q702" s="144">
        <v>0</v>
      </c>
      <c r="R702" s="143">
        <f t="shared" si="152"/>
        <v>0</v>
      </c>
      <c r="S702" s="143">
        <f t="shared" si="153"/>
        <v>0</v>
      </c>
      <c r="T702" s="143">
        <f t="shared" si="154"/>
        <v>0</v>
      </c>
      <c r="U702" s="143">
        <f t="shared" si="155"/>
        <v>0</v>
      </c>
      <c r="V702" s="143">
        <f t="shared" si="156"/>
        <v>0</v>
      </c>
      <c r="W702" s="143">
        <f t="shared" si="157"/>
        <v>0</v>
      </c>
      <c r="X702" s="143">
        <f t="shared" si="158"/>
        <v>0</v>
      </c>
      <c r="Y702" s="143">
        <f t="shared" si="159"/>
        <v>0</v>
      </c>
      <c r="Z702" s="143">
        <f t="shared" si="160"/>
        <v>0</v>
      </c>
      <c r="AA702" s="143">
        <f t="shared" si="161"/>
        <v>0</v>
      </c>
      <c r="AB702" s="143">
        <f t="shared" si="162"/>
        <v>0</v>
      </c>
      <c r="AC702" s="143">
        <f t="shared" si="163"/>
        <v>0</v>
      </c>
      <c r="AD702" s="143">
        <f t="shared" si="164"/>
        <v>0</v>
      </c>
      <c r="AE702" s="142"/>
    </row>
    <row r="703" spans="1:31" x14ac:dyDescent="0.3">
      <c r="A703" s="147" t="s">
        <v>2973</v>
      </c>
      <c r="B703" s="147">
        <v>2.8784787969149961E-2</v>
      </c>
      <c r="C703" s="146">
        <f t="shared" si="150"/>
        <v>5.5903572487089801E-5</v>
      </c>
      <c r="D703" s="145">
        <f t="shared" si="151"/>
        <v>55903.572487089798</v>
      </c>
      <c r="E703" s="144">
        <v>0</v>
      </c>
      <c r="F703" s="144">
        <v>0</v>
      </c>
      <c r="G703" s="144">
        <v>0</v>
      </c>
      <c r="H703" s="144">
        <v>0</v>
      </c>
      <c r="I703" s="144">
        <v>0</v>
      </c>
      <c r="J703" s="144">
        <v>0</v>
      </c>
      <c r="K703" s="144">
        <v>0</v>
      </c>
      <c r="L703" s="144">
        <v>0</v>
      </c>
      <c r="M703" s="144">
        <v>0</v>
      </c>
      <c r="N703" s="144">
        <v>0</v>
      </c>
      <c r="O703" s="144">
        <v>0</v>
      </c>
      <c r="P703" s="144">
        <v>0</v>
      </c>
      <c r="Q703" s="144">
        <v>0</v>
      </c>
      <c r="R703" s="143">
        <f t="shared" si="152"/>
        <v>0</v>
      </c>
      <c r="S703" s="143">
        <f t="shared" si="153"/>
        <v>0</v>
      </c>
      <c r="T703" s="143">
        <f t="shared" si="154"/>
        <v>0</v>
      </c>
      <c r="U703" s="143">
        <f t="shared" si="155"/>
        <v>0</v>
      </c>
      <c r="V703" s="143">
        <f t="shared" si="156"/>
        <v>0</v>
      </c>
      <c r="W703" s="143">
        <f t="shared" si="157"/>
        <v>0</v>
      </c>
      <c r="X703" s="143">
        <f t="shared" si="158"/>
        <v>0</v>
      </c>
      <c r="Y703" s="143">
        <f t="shared" si="159"/>
        <v>0</v>
      </c>
      <c r="Z703" s="143">
        <f t="shared" si="160"/>
        <v>0</v>
      </c>
      <c r="AA703" s="143">
        <f t="shared" si="161"/>
        <v>0</v>
      </c>
      <c r="AB703" s="143">
        <f t="shared" si="162"/>
        <v>0</v>
      </c>
      <c r="AC703" s="143">
        <f t="shared" si="163"/>
        <v>0</v>
      </c>
      <c r="AD703" s="143">
        <f t="shared" si="164"/>
        <v>0</v>
      </c>
      <c r="AE703" s="142"/>
    </row>
    <row r="704" spans="1:31" x14ac:dyDescent="0.3">
      <c r="A704" s="147" t="s">
        <v>2972</v>
      </c>
      <c r="B704" s="147">
        <v>0.58067714706906637</v>
      </c>
      <c r="C704" s="146">
        <f t="shared" si="150"/>
        <v>1.1277459127912654E-3</v>
      </c>
      <c r="D704" s="145">
        <f t="shared" si="151"/>
        <v>1127745.9127912654</v>
      </c>
      <c r="E704" s="144">
        <v>0</v>
      </c>
      <c r="F704" s="144">
        <v>0</v>
      </c>
      <c r="G704" s="144">
        <v>0</v>
      </c>
      <c r="H704" s="144">
        <v>0</v>
      </c>
      <c r="I704" s="144">
        <v>0</v>
      </c>
      <c r="J704" s="144">
        <v>0</v>
      </c>
      <c r="K704" s="144">
        <v>0</v>
      </c>
      <c r="L704" s="144">
        <v>0</v>
      </c>
      <c r="M704" s="144">
        <v>0</v>
      </c>
      <c r="N704" s="144">
        <v>0</v>
      </c>
      <c r="O704" s="144">
        <v>0</v>
      </c>
      <c r="P704" s="144">
        <v>0</v>
      </c>
      <c r="Q704" s="144">
        <v>0</v>
      </c>
      <c r="R704" s="143">
        <f t="shared" si="152"/>
        <v>0</v>
      </c>
      <c r="S704" s="143">
        <f t="shared" si="153"/>
        <v>0</v>
      </c>
      <c r="T704" s="143">
        <f t="shared" si="154"/>
        <v>0</v>
      </c>
      <c r="U704" s="143">
        <f t="shared" si="155"/>
        <v>0</v>
      </c>
      <c r="V704" s="143">
        <f t="shared" si="156"/>
        <v>0</v>
      </c>
      <c r="W704" s="143">
        <f t="shared" si="157"/>
        <v>0</v>
      </c>
      <c r="X704" s="143">
        <f t="shared" si="158"/>
        <v>0</v>
      </c>
      <c r="Y704" s="143">
        <f t="shared" si="159"/>
        <v>0</v>
      </c>
      <c r="Z704" s="143">
        <f t="shared" si="160"/>
        <v>0</v>
      </c>
      <c r="AA704" s="143">
        <f t="shared" si="161"/>
        <v>0</v>
      </c>
      <c r="AB704" s="143">
        <f t="shared" si="162"/>
        <v>0</v>
      </c>
      <c r="AC704" s="143">
        <f t="shared" si="163"/>
        <v>0</v>
      </c>
      <c r="AD704" s="143">
        <f t="shared" si="164"/>
        <v>0</v>
      </c>
      <c r="AE704" s="142"/>
    </row>
    <row r="705" spans="1:31" x14ac:dyDescent="0.3">
      <c r="A705" s="147" t="s">
        <v>2971</v>
      </c>
      <c r="B705" s="147">
        <v>3.2970586195623763E-2</v>
      </c>
      <c r="C705" s="146">
        <f t="shared" si="150"/>
        <v>6.403290367482689E-5</v>
      </c>
      <c r="D705" s="145">
        <f t="shared" si="151"/>
        <v>64032.903674826892</v>
      </c>
      <c r="E705" s="144">
        <v>0</v>
      </c>
      <c r="F705" s="144">
        <v>0</v>
      </c>
      <c r="G705" s="144">
        <v>0</v>
      </c>
      <c r="H705" s="144">
        <v>0</v>
      </c>
      <c r="I705" s="144">
        <v>0</v>
      </c>
      <c r="J705" s="144">
        <v>0</v>
      </c>
      <c r="K705" s="144">
        <v>0</v>
      </c>
      <c r="L705" s="144">
        <v>0</v>
      </c>
      <c r="M705" s="144">
        <v>0</v>
      </c>
      <c r="N705" s="144">
        <v>0</v>
      </c>
      <c r="O705" s="144">
        <v>0</v>
      </c>
      <c r="P705" s="144">
        <v>0</v>
      </c>
      <c r="Q705" s="144">
        <v>0</v>
      </c>
      <c r="R705" s="143">
        <f t="shared" si="152"/>
        <v>0</v>
      </c>
      <c r="S705" s="143">
        <f t="shared" si="153"/>
        <v>0</v>
      </c>
      <c r="T705" s="143">
        <f t="shared" si="154"/>
        <v>0</v>
      </c>
      <c r="U705" s="143">
        <f t="shared" si="155"/>
        <v>0</v>
      </c>
      <c r="V705" s="143">
        <f t="shared" si="156"/>
        <v>0</v>
      </c>
      <c r="W705" s="143">
        <f t="shared" si="157"/>
        <v>0</v>
      </c>
      <c r="X705" s="143">
        <f t="shared" si="158"/>
        <v>0</v>
      </c>
      <c r="Y705" s="143">
        <f t="shared" si="159"/>
        <v>0</v>
      </c>
      <c r="Z705" s="143">
        <f t="shared" si="160"/>
        <v>0</v>
      </c>
      <c r="AA705" s="143">
        <f t="shared" si="161"/>
        <v>0</v>
      </c>
      <c r="AB705" s="143">
        <f t="shared" si="162"/>
        <v>0</v>
      </c>
      <c r="AC705" s="143">
        <f t="shared" si="163"/>
        <v>0</v>
      </c>
      <c r="AD705" s="143">
        <f t="shared" si="164"/>
        <v>0</v>
      </c>
      <c r="AE705" s="142"/>
    </row>
    <row r="706" spans="1:31" x14ac:dyDescent="0.3">
      <c r="A706" s="147" t="s">
        <v>2970</v>
      </c>
      <c r="B706" s="147">
        <v>0.68789912252203544</v>
      </c>
      <c r="C706" s="146">
        <f t="shared" si="150"/>
        <v>1.3359840795399028E-3</v>
      </c>
      <c r="D706" s="145">
        <f t="shared" si="151"/>
        <v>1335984.0795399027</v>
      </c>
      <c r="E706" s="144">
        <v>0</v>
      </c>
      <c r="F706" s="144">
        <v>0</v>
      </c>
      <c r="G706" s="144">
        <v>0</v>
      </c>
      <c r="H706" s="144">
        <v>0</v>
      </c>
      <c r="I706" s="144">
        <v>0</v>
      </c>
      <c r="J706" s="144">
        <v>0</v>
      </c>
      <c r="K706" s="144">
        <v>0</v>
      </c>
      <c r="L706" s="144">
        <v>0</v>
      </c>
      <c r="M706" s="144">
        <v>0</v>
      </c>
      <c r="N706" s="144">
        <v>0</v>
      </c>
      <c r="O706" s="144">
        <v>0</v>
      </c>
      <c r="P706" s="144">
        <v>0</v>
      </c>
      <c r="Q706" s="144">
        <v>0</v>
      </c>
      <c r="R706" s="143">
        <f t="shared" si="152"/>
        <v>0</v>
      </c>
      <c r="S706" s="143">
        <f t="shared" si="153"/>
        <v>0</v>
      </c>
      <c r="T706" s="143">
        <f t="shared" si="154"/>
        <v>0</v>
      </c>
      <c r="U706" s="143">
        <f t="shared" si="155"/>
        <v>0</v>
      </c>
      <c r="V706" s="143">
        <f t="shared" si="156"/>
        <v>0</v>
      </c>
      <c r="W706" s="143">
        <f t="shared" si="157"/>
        <v>0</v>
      </c>
      <c r="X706" s="143">
        <f t="shared" si="158"/>
        <v>0</v>
      </c>
      <c r="Y706" s="143">
        <f t="shared" si="159"/>
        <v>0</v>
      </c>
      <c r="Z706" s="143">
        <f t="shared" si="160"/>
        <v>0</v>
      </c>
      <c r="AA706" s="143">
        <f t="shared" si="161"/>
        <v>0</v>
      </c>
      <c r="AB706" s="143">
        <f t="shared" si="162"/>
        <v>0</v>
      </c>
      <c r="AC706" s="143">
        <f t="shared" si="163"/>
        <v>0</v>
      </c>
      <c r="AD706" s="143">
        <f t="shared" si="164"/>
        <v>0</v>
      </c>
      <c r="AE706" s="142"/>
    </row>
    <row r="707" spans="1:31" x14ac:dyDescent="0.3">
      <c r="A707" s="147" t="s">
        <v>2969</v>
      </c>
      <c r="B707" s="147">
        <v>0.79826655749221931</v>
      </c>
      <c r="C707" s="146">
        <f t="shared" ref="C707:C770" si="165">B707/SUM($B$3:$B$1002)</f>
        <v>1.5503311126909705E-3</v>
      </c>
      <c r="D707" s="145">
        <f t="shared" ref="D707:D770" si="166">1000000000*C707</f>
        <v>1550331.1126909705</v>
      </c>
      <c r="E707" s="144">
        <v>0</v>
      </c>
      <c r="F707" s="144">
        <v>0</v>
      </c>
      <c r="G707" s="144">
        <v>0.03</v>
      </c>
      <c r="H707" s="144">
        <v>0</v>
      </c>
      <c r="I707" s="144">
        <v>0</v>
      </c>
      <c r="J707" s="144">
        <v>0</v>
      </c>
      <c r="K707" s="144">
        <v>0</v>
      </c>
      <c r="L707" s="144">
        <v>0</v>
      </c>
      <c r="M707" s="144">
        <v>0</v>
      </c>
      <c r="N707" s="144">
        <v>0</v>
      </c>
      <c r="O707" s="144">
        <v>0</v>
      </c>
      <c r="P707" s="144">
        <v>0.03</v>
      </c>
      <c r="Q707" s="144">
        <v>0.03</v>
      </c>
      <c r="R707" s="143">
        <f t="shared" ref="R707:R770" si="167">$D707*E707/100</f>
        <v>0</v>
      </c>
      <c r="S707" s="143">
        <f t="shared" ref="S707:S770" si="168">$D707*F707/100</f>
        <v>0</v>
      </c>
      <c r="T707" s="143">
        <f t="shared" ref="T707:T770" si="169">$D707*G707/100</f>
        <v>465.09933380729109</v>
      </c>
      <c r="U707" s="143">
        <f t="shared" ref="U707:U770" si="170">$D707*H707/100</f>
        <v>0</v>
      </c>
      <c r="V707" s="143">
        <f t="shared" ref="V707:V770" si="171">$D707*I707/100</f>
        <v>0</v>
      </c>
      <c r="W707" s="143">
        <f t="shared" ref="W707:W770" si="172">$D707*J707/100</f>
        <v>0</v>
      </c>
      <c r="X707" s="143">
        <f t="shared" ref="X707:X770" si="173">$D707*K707/100</f>
        <v>0</v>
      </c>
      <c r="Y707" s="143">
        <f t="shared" ref="Y707:Y770" si="174">$D707*L707/100</f>
        <v>0</v>
      </c>
      <c r="Z707" s="143">
        <f t="shared" ref="Z707:Z770" si="175">$D707*M707/100</f>
        <v>0</v>
      </c>
      <c r="AA707" s="143">
        <f t="shared" ref="AA707:AA770" si="176">$D707*N707/100</f>
        <v>0</v>
      </c>
      <c r="AB707" s="143">
        <f t="shared" ref="AB707:AB770" si="177">$D707*O707/100</f>
        <v>0</v>
      </c>
      <c r="AC707" s="143">
        <f t="shared" ref="AC707:AC770" si="178">$D707*P707/100</f>
        <v>465.09933380729109</v>
      </c>
      <c r="AD707" s="143">
        <f t="shared" ref="AD707:AD770" si="179">$D707*Q707/100</f>
        <v>465.09933380729109</v>
      </c>
      <c r="AE707" s="142"/>
    </row>
    <row r="708" spans="1:31" x14ac:dyDescent="0.3">
      <c r="A708" s="147" t="s">
        <v>2968</v>
      </c>
      <c r="B708" s="147">
        <v>0.2031214776259046</v>
      </c>
      <c r="C708" s="146">
        <f t="shared" si="165"/>
        <v>3.9448670805963473E-4</v>
      </c>
      <c r="D708" s="145">
        <f t="shared" si="166"/>
        <v>394486.70805963472</v>
      </c>
      <c r="E708" s="144">
        <v>5.65</v>
      </c>
      <c r="F708" s="144">
        <v>5.0199999999999996</v>
      </c>
      <c r="G708" s="144">
        <v>0</v>
      </c>
      <c r="H708" s="144">
        <v>0</v>
      </c>
      <c r="I708" s="144">
        <v>0</v>
      </c>
      <c r="J708" s="144">
        <v>0</v>
      </c>
      <c r="K708" s="144">
        <v>0</v>
      </c>
      <c r="L708" s="144">
        <v>0</v>
      </c>
      <c r="M708" s="144">
        <v>0</v>
      </c>
      <c r="N708" s="144">
        <v>0</v>
      </c>
      <c r="O708" s="144">
        <v>0</v>
      </c>
      <c r="P708" s="144">
        <v>0</v>
      </c>
      <c r="Q708" s="144">
        <v>5.65</v>
      </c>
      <c r="R708" s="143">
        <f t="shared" si="167"/>
        <v>22288.499005369362</v>
      </c>
      <c r="S708" s="143">
        <f t="shared" si="168"/>
        <v>19803.232744593661</v>
      </c>
      <c r="T708" s="143">
        <f t="shared" si="169"/>
        <v>0</v>
      </c>
      <c r="U708" s="143">
        <f t="shared" si="170"/>
        <v>0</v>
      </c>
      <c r="V708" s="143">
        <f t="shared" si="171"/>
        <v>0</v>
      </c>
      <c r="W708" s="143">
        <f t="shared" si="172"/>
        <v>0</v>
      </c>
      <c r="X708" s="143">
        <f t="shared" si="173"/>
        <v>0</v>
      </c>
      <c r="Y708" s="143">
        <f t="shared" si="174"/>
        <v>0</v>
      </c>
      <c r="Z708" s="143">
        <f t="shared" si="175"/>
        <v>0</v>
      </c>
      <c r="AA708" s="143">
        <f t="shared" si="176"/>
        <v>0</v>
      </c>
      <c r="AB708" s="143">
        <f t="shared" si="177"/>
        <v>0</v>
      </c>
      <c r="AC708" s="143">
        <f t="shared" si="178"/>
        <v>0</v>
      </c>
      <c r="AD708" s="143">
        <f t="shared" si="179"/>
        <v>22288.499005369362</v>
      </c>
      <c r="AE708" s="142"/>
    </row>
    <row r="709" spans="1:31" x14ac:dyDescent="0.3">
      <c r="A709" s="147" t="s">
        <v>2967</v>
      </c>
      <c r="B709" s="147">
        <v>4.5857364201303485E-2</v>
      </c>
      <c r="C709" s="146">
        <f t="shared" si="165"/>
        <v>8.9060599871083611E-5</v>
      </c>
      <c r="D709" s="145">
        <f t="shared" si="166"/>
        <v>89060.599871083614</v>
      </c>
      <c r="E709" s="144">
        <v>0</v>
      </c>
      <c r="F709" s="144">
        <v>0</v>
      </c>
      <c r="G709" s="144">
        <v>0</v>
      </c>
      <c r="H709" s="144">
        <v>0</v>
      </c>
      <c r="I709" s="144">
        <v>0</v>
      </c>
      <c r="J709" s="144">
        <v>0</v>
      </c>
      <c r="K709" s="144">
        <v>0</v>
      </c>
      <c r="L709" s="144">
        <v>0</v>
      </c>
      <c r="M709" s="144">
        <v>0</v>
      </c>
      <c r="N709" s="144">
        <v>0</v>
      </c>
      <c r="O709" s="144">
        <v>0</v>
      </c>
      <c r="P709" s="144">
        <v>0</v>
      </c>
      <c r="Q709" s="144">
        <v>0</v>
      </c>
      <c r="R709" s="143">
        <f t="shared" si="167"/>
        <v>0</v>
      </c>
      <c r="S709" s="143">
        <f t="shared" si="168"/>
        <v>0</v>
      </c>
      <c r="T709" s="143">
        <f t="shared" si="169"/>
        <v>0</v>
      </c>
      <c r="U709" s="143">
        <f t="shared" si="170"/>
        <v>0</v>
      </c>
      <c r="V709" s="143">
        <f t="shared" si="171"/>
        <v>0</v>
      </c>
      <c r="W709" s="143">
        <f t="shared" si="172"/>
        <v>0</v>
      </c>
      <c r="X709" s="143">
        <f t="shared" si="173"/>
        <v>0</v>
      </c>
      <c r="Y709" s="143">
        <f t="shared" si="174"/>
        <v>0</v>
      </c>
      <c r="Z709" s="143">
        <f t="shared" si="175"/>
        <v>0</v>
      </c>
      <c r="AA709" s="143">
        <f t="shared" si="176"/>
        <v>0</v>
      </c>
      <c r="AB709" s="143">
        <f t="shared" si="177"/>
        <v>0</v>
      </c>
      <c r="AC709" s="143">
        <f t="shared" si="178"/>
        <v>0</v>
      </c>
      <c r="AD709" s="143">
        <f t="shared" si="179"/>
        <v>0</v>
      </c>
      <c r="AE709" s="142"/>
    </row>
    <row r="710" spans="1:31" x14ac:dyDescent="0.3">
      <c r="A710" s="147" t="s">
        <v>2966</v>
      </c>
      <c r="B710" s="147">
        <v>3.5300164100452225E-2</v>
      </c>
      <c r="C710" s="146">
        <f t="shared" si="165"/>
        <v>6.8557228377391177E-5</v>
      </c>
      <c r="D710" s="145">
        <f t="shared" si="166"/>
        <v>68557.228377391177</v>
      </c>
      <c r="E710" s="144">
        <v>0</v>
      </c>
      <c r="F710" s="144">
        <v>0</v>
      </c>
      <c r="G710" s="144">
        <v>10.34</v>
      </c>
      <c r="H710" s="144">
        <v>0</v>
      </c>
      <c r="I710" s="144">
        <v>0</v>
      </c>
      <c r="J710" s="144">
        <v>0</v>
      </c>
      <c r="K710" s="144">
        <v>0</v>
      </c>
      <c r="L710" s="144">
        <v>0</v>
      </c>
      <c r="M710" s="144">
        <v>0</v>
      </c>
      <c r="N710" s="144">
        <v>0</v>
      </c>
      <c r="O710" s="144">
        <v>0</v>
      </c>
      <c r="P710" s="144">
        <v>10.34</v>
      </c>
      <c r="Q710" s="144">
        <v>10.34</v>
      </c>
      <c r="R710" s="143">
        <f t="shared" si="167"/>
        <v>0</v>
      </c>
      <c r="S710" s="143">
        <f t="shared" si="168"/>
        <v>0</v>
      </c>
      <c r="T710" s="143">
        <f t="shared" si="169"/>
        <v>7088.8174142222479</v>
      </c>
      <c r="U710" s="143">
        <f t="shared" si="170"/>
        <v>0</v>
      </c>
      <c r="V710" s="143">
        <f t="shared" si="171"/>
        <v>0</v>
      </c>
      <c r="W710" s="143">
        <f t="shared" si="172"/>
        <v>0</v>
      </c>
      <c r="X710" s="143">
        <f t="shared" si="173"/>
        <v>0</v>
      </c>
      <c r="Y710" s="143">
        <f t="shared" si="174"/>
        <v>0</v>
      </c>
      <c r="Z710" s="143">
        <f t="shared" si="175"/>
        <v>0</v>
      </c>
      <c r="AA710" s="143">
        <f t="shared" si="176"/>
        <v>0</v>
      </c>
      <c r="AB710" s="143">
        <f t="shared" si="177"/>
        <v>0</v>
      </c>
      <c r="AC710" s="143">
        <f t="shared" si="178"/>
        <v>7088.8174142222479</v>
      </c>
      <c r="AD710" s="143">
        <f t="shared" si="179"/>
        <v>7088.8174142222479</v>
      </c>
      <c r="AE710" s="142"/>
    </row>
    <row r="711" spans="1:31" x14ac:dyDescent="0.3">
      <c r="A711" s="147" t="s">
        <v>2965</v>
      </c>
      <c r="B711" s="147">
        <v>0.26554329640313046</v>
      </c>
      <c r="C711" s="146">
        <f t="shared" si="165"/>
        <v>5.157175010232169E-4</v>
      </c>
      <c r="D711" s="145">
        <f t="shared" si="166"/>
        <v>515717.50102321693</v>
      </c>
      <c r="E711" s="144">
        <v>0</v>
      </c>
      <c r="F711" s="144">
        <v>0</v>
      </c>
      <c r="G711" s="144">
        <v>0</v>
      </c>
      <c r="H711" s="144">
        <v>0</v>
      </c>
      <c r="I711" s="144">
        <v>0</v>
      </c>
      <c r="J711" s="144">
        <v>0</v>
      </c>
      <c r="K711" s="144">
        <v>0</v>
      </c>
      <c r="L711" s="144">
        <v>0</v>
      </c>
      <c r="M711" s="144">
        <v>0</v>
      </c>
      <c r="N711" s="144">
        <v>0</v>
      </c>
      <c r="O711" s="144">
        <v>0</v>
      </c>
      <c r="P711" s="144">
        <v>0</v>
      </c>
      <c r="Q711" s="144">
        <v>0</v>
      </c>
      <c r="R711" s="143">
        <f t="shared" si="167"/>
        <v>0</v>
      </c>
      <c r="S711" s="143">
        <f t="shared" si="168"/>
        <v>0</v>
      </c>
      <c r="T711" s="143">
        <f t="shared" si="169"/>
        <v>0</v>
      </c>
      <c r="U711" s="143">
        <f t="shared" si="170"/>
        <v>0</v>
      </c>
      <c r="V711" s="143">
        <f t="shared" si="171"/>
        <v>0</v>
      </c>
      <c r="W711" s="143">
        <f t="shared" si="172"/>
        <v>0</v>
      </c>
      <c r="X711" s="143">
        <f t="shared" si="173"/>
        <v>0</v>
      </c>
      <c r="Y711" s="143">
        <f t="shared" si="174"/>
        <v>0</v>
      </c>
      <c r="Z711" s="143">
        <f t="shared" si="175"/>
        <v>0</v>
      </c>
      <c r="AA711" s="143">
        <f t="shared" si="176"/>
        <v>0</v>
      </c>
      <c r="AB711" s="143">
        <f t="shared" si="177"/>
        <v>0</v>
      </c>
      <c r="AC711" s="143">
        <f t="shared" si="178"/>
        <v>0</v>
      </c>
      <c r="AD711" s="143">
        <f t="shared" si="179"/>
        <v>0</v>
      </c>
      <c r="AE711" s="142"/>
    </row>
    <row r="712" spans="1:31" x14ac:dyDescent="0.3">
      <c r="A712" s="147" t="s">
        <v>2964</v>
      </c>
      <c r="B712" s="147">
        <v>0.99198051309881008</v>
      </c>
      <c r="C712" s="146">
        <f t="shared" si="165"/>
        <v>1.92654726445211E-3</v>
      </c>
      <c r="D712" s="145">
        <f t="shared" si="166"/>
        <v>1926547.26445211</v>
      </c>
      <c r="E712" s="144">
        <v>0</v>
      </c>
      <c r="F712" s="144">
        <v>0</v>
      </c>
      <c r="G712" s="144">
        <v>0</v>
      </c>
      <c r="H712" s="144">
        <v>25.03</v>
      </c>
      <c r="I712" s="144">
        <v>0</v>
      </c>
      <c r="J712" s="144">
        <v>0</v>
      </c>
      <c r="K712" s="144">
        <v>0</v>
      </c>
      <c r="L712" s="144">
        <v>25.03</v>
      </c>
      <c r="M712" s="144">
        <v>0</v>
      </c>
      <c r="N712" s="144">
        <v>0</v>
      </c>
      <c r="O712" s="144">
        <v>0</v>
      </c>
      <c r="P712" s="144">
        <v>0</v>
      </c>
      <c r="Q712" s="144">
        <v>0</v>
      </c>
      <c r="R712" s="143">
        <f t="shared" si="167"/>
        <v>0</v>
      </c>
      <c r="S712" s="143">
        <f t="shared" si="168"/>
        <v>0</v>
      </c>
      <c r="T712" s="143">
        <f t="shared" si="169"/>
        <v>0</v>
      </c>
      <c r="U712" s="143">
        <f t="shared" si="170"/>
        <v>482214.78029236314</v>
      </c>
      <c r="V712" s="143">
        <f t="shared" si="171"/>
        <v>0</v>
      </c>
      <c r="W712" s="143">
        <f t="shared" si="172"/>
        <v>0</v>
      </c>
      <c r="X712" s="143">
        <f t="shared" si="173"/>
        <v>0</v>
      </c>
      <c r="Y712" s="143">
        <f t="shared" si="174"/>
        <v>482214.78029236314</v>
      </c>
      <c r="Z712" s="143">
        <f t="shared" si="175"/>
        <v>0</v>
      </c>
      <c r="AA712" s="143">
        <f t="shared" si="176"/>
        <v>0</v>
      </c>
      <c r="AB712" s="143">
        <f t="shared" si="177"/>
        <v>0</v>
      </c>
      <c r="AC712" s="143">
        <f t="shared" si="178"/>
        <v>0</v>
      </c>
      <c r="AD712" s="143">
        <f t="shared" si="179"/>
        <v>0</v>
      </c>
      <c r="AE712" s="142"/>
    </row>
    <row r="713" spans="1:31" x14ac:dyDescent="0.3">
      <c r="A713" s="147" t="s">
        <v>2963</v>
      </c>
      <c r="B713" s="147">
        <v>0.41341153988636681</v>
      </c>
      <c r="C713" s="146">
        <f t="shared" si="165"/>
        <v>8.0289568267121803E-4</v>
      </c>
      <c r="D713" s="145">
        <f t="shared" si="166"/>
        <v>802895.68267121806</v>
      </c>
      <c r="E713" s="144">
        <v>0</v>
      </c>
      <c r="F713" s="144">
        <v>0</v>
      </c>
      <c r="G713" s="144">
        <v>1.67</v>
      </c>
      <c r="H713" s="144">
        <v>0</v>
      </c>
      <c r="I713" s="144">
        <v>0</v>
      </c>
      <c r="J713" s="144">
        <v>0</v>
      </c>
      <c r="K713" s="144">
        <v>0</v>
      </c>
      <c r="L713" s="144">
        <v>0</v>
      </c>
      <c r="M713" s="144">
        <v>0</v>
      </c>
      <c r="N713" s="144">
        <v>0</v>
      </c>
      <c r="O713" s="144">
        <v>0</v>
      </c>
      <c r="P713" s="144">
        <v>0</v>
      </c>
      <c r="Q713" s="144">
        <v>1.67</v>
      </c>
      <c r="R713" s="143">
        <f t="shared" si="167"/>
        <v>0</v>
      </c>
      <c r="S713" s="143">
        <f t="shared" si="168"/>
        <v>0</v>
      </c>
      <c r="T713" s="143">
        <f t="shared" si="169"/>
        <v>13408.357900609342</v>
      </c>
      <c r="U713" s="143">
        <f t="shared" si="170"/>
        <v>0</v>
      </c>
      <c r="V713" s="143">
        <f t="shared" si="171"/>
        <v>0</v>
      </c>
      <c r="W713" s="143">
        <f t="shared" si="172"/>
        <v>0</v>
      </c>
      <c r="X713" s="143">
        <f t="shared" si="173"/>
        <v>0</v>
      </c>
      <c r="Y713" s="143">
        <f t="shared" si="174"/>
        <v>0</v>
      </c>
      <c r="Z713" s="143">
        <f t="shared" si="175"/>
        <v>0</v>
      </c>
      <c r="AA713" s="143">
        <f t="shared" si="176"/>
        <v>0</v>
      </c>
      <c r="AB713" s="143">
        <f t="shared" si="177"/>
        <v>0</v>
      </c>
      <c r="AC713" s="143">
        <f t="shared" si="178"/>
        <v>0</v>
      </c>
      <c r="AD713" s="143">
        <f t="shared" si="179"/>
        <v>13408.357900609342</v>
      </c>
      <c r="AE713" s="142"/>
    </row>
    <row r="714" spans="1:31" x14ac:dyDescent="0.3">
      <c r="A714" s="147" t="s">
        <v>2962</v>
      </c>
      <c r="B714" s="147">
        <v>0.77862210051781866</v>
      </c>
      <c r="C714" s="146">
        <f t="shared" si="165"/>
        <v>1.5121791789120969E-3</v>
      </c>
      <c r="D714" s="145">
        <f t="shared" si="166"/>
        <v>1512179.1789120969</v>
      </c>
      <c r="E714" s="144">
        <v>0</v>
      </c>
      <c r="F714" s="144">
        <v>0</v>
      </c>
      <c r="G714" s="144">
        <v>0</v>
      </c>
      <c r="H714" s="144">
        <v>0</v>
      </c>
      <c r="I714" s="144">
        <v>0</v>
      </c>
      <c r="J714" s="144">
        <v>0</v>
      </c>
      <c r="K714" s="144">
        <v>0</v>
      </c>
      <c r="L714" s="144">
        <v>0</v>
      </c>
      <c r="M714" s="144">
        <v>0</v>
      </c>
      <c r="N714" s="144">
        <v>0</v>
      </c>
      <c r="O714" s="144">
        <v>0</v>
      </c>
      <c r="P714" s="144">
        <v>0</v>
      </c>
      <c r="Q714" s="144">
        <v>0</v>
      </c>
      <c r="R714" s="143">
        <f t="shared" si="167"/>
        <v>0</v>
      </c>
      <c r="S714" s="143">
        <f t="shared" si="168"/>
        <v>0</v>
      </c>
      <c r="T714" s="143">
        <f t="shared" si="169"/>
        <v>0</v>
      </c>
      <c r="U714" s="143">
        <f t="shared" si="170"/>
        <v>0</v>
      </c>
      <c r="V714" s="143">
        <f t="shared" si="171"/>
        <v>0</v>
      </c>
      <c r="W714" s="143">
        <f t="shared" si="172"/>
        <v>0</v>
      </c>
      <c r="X714" s="143">
        <f t="shared" si="173"/>
        <v>0</v>
      </c>
      <c r="Y714" s="143">
        <f t="shared" si="174"/>
        <v>0</v>
      </c>
      <c r="Z714" s="143">
        <f t="shared" si="175"/>
        <v>0</v>
      </c>
      <c r="AA714" s="143">
        <f t="shared" si="176"/>
        <v>0</v>
      </c>
      <c r="AB714" s="143">
        <f t="shared" si="177"/>
        <v>0</v>
      </c>
      <c r="AC714" s="143">
        <f t="shared" si="178"/>
        <v>0</v>
      </c>
      <c r="AD714" s="143">
        <f t="shared" si="179"/>
        <v>0</v>
      </c>
      <c r="AE714" s="142"/>
    </row>
    <row r="715" spans="1:31" x14ac:dyDescent="0.3">
      <c r="A715" s="147" t="s">
        <v>2961</v>
      </c>
      <c r="B715" s="147">
        <v>0.95846857371502892</v>
      </c>
      <c r="C715" s="146">
        <f t="shared" si="165"/>
        <v>1.8614629867936459E-3</v>
      </c>
      <c r="D715" s="145">
        <f t="shared" si="166"/>
        <v>1861462.9867936459</v>
      </c>
      <c r="E715" s="144">
        <v>0</v>
      </c>
      <c r="F715" s="144">
        <v>0</v>
      </c>
      <c r="G715" s="144">
        <v>0</v>
      </c>
      <c r="H715" s="144">
        <v>0</v>
      </c>
      <c r="I715" s="144">
        <v>0</v>
      </c>
      <c r="J715" s="144">
        <v>0</v>
      </c>
      <c r="K715" s="144">
        <v>0</v>
      </c>
      <c r="L715" s="144">
        <v>0</v>
      </c>
      <c r="M715" s="144">
        <v>0</v>
      </c>
      <c r="N715" s="144">
        <v>0</v>
      </c>
      <c r="O715" s="144">
        <v>0</v>
      </c>
      <c r="P715" s="144">
        <v>0</v>
      </c>
      <c r="Q715" s="144">
        <v>0</v>
      </c>
      <c r="R715" s="143">
        <f t="shared" si="167"/>
        <v>0</v>
      </c>
      <c r="S715" s="143">
        <f t="shared" si="168"/>
        <v>0</v>
      </c>
      <c r="T715" s="143">
        <f t="shared" si="169"/>
        <v>0</v>
      </c>
      <c r="U715" s="143">
        <f t="shared" si="170"/>
        <v>0</v>
      </c>
      <c r="V715" s="143">
        <f t="shared" si="171"/>
        <v>0</v>
      </c>
      <c r="W715" s="143">
        <f t="shared" si="172"/>
        <v>0</v>
      </c>
      <c r="X715" s="143">
        <f t="shared" si="173"/>
        <v>0</v>
      </c>
      <c r="Y715" s="143">
        <f t="shared" si="174"/>
        <v>0</v>
      </c>
      <c r="Z715" s="143">
        <f t="shared" si="175"/>
        <v>0</v>
      </c>
      <c r="AA715" s="143">
        <f t="shared" si="176"/>
        <v>0</v>
      </c>
      <c r="AB715" s="143">
        <f t="shared" si="177"/>
        <v>0</v>
      </c>
      <c r="AC715" s="143">
        <f t="shared" si="178"/>
        <v>0</v>
      </c>
      <c r="AD715" s="143">
        <f t="shared" si="179"/>
        <v>0</v>
      </c>
      <c r="AE715" s="142"/>
    </row>
    <row r="716" spans="1:31" x14ac:dyDescent="0.3">
      <c r="A716" s="147" t="s">
        <v>2960</v>
      </c>
      <c r="B716" s="147">
        <v>0.63546174600739691</v>
      </c>
      <c r="C716" s="146">
        <f t="shared" si="165"/>
        <v>1.2341442924217667E-3</v>
      </c>
      <c r="D716" s="145">
        <f t="shared" si="166"/>
        <v>1234144.2924217666</v>
      </c>
      <c r="E716" s="144">
        <v>0</v>
      </c>
      <c r="F716" s="144">
        <v>0</v>
      </c>
      <c r="G716" s="144">
        <v>0</v>
      </c>
      <c r="H716" s="144">
        <v>0</v>
      </c>
      <c r="I716" s="144">
        <v>0</v>
      </c>
      <c r="J716" s="144">
        <v>0</v>
      </c>
      <c r="K716" s="144">
        <v>0</v>
      </c>
      <c r="L716" s="144">
        <v>0</v>
      </c>
      <c r="M716" s="144">
        <v>0</v>
      </c>
      <c r="N716" s="144">
        <v>0</v>
      </c>
      <c r="O716" s="144">
        <v>0</v>
      </c>
      <c r="P716" s="144">
        <v>0</v>
      </c>
      <c r="Q716" s="144">
        <v>0</v>
      </c>
      <c r="R716" s="143">
        <f t="shared" si="167"/>
        <v>0</v>
      </c>
      <c r="S716" s="143">
        <f t="shared" si="168"/>
        <v>0</v>
      </c>
      <c r="T716" s="143">
        <f t="shared" si="169"/>
        <v>0</v>
      </c>
      <c r="U716" s="143">
        <f t="shared" si="170"/>
        <v>0</v>
      </c>
      <c r="V716" s="143">
        <f t="shared" si="171"/>
        <v>0</v>
      </c>
      <c r="W716" s="143">
        <f t="shared" si="172"/>
        <v>0</v>
      </c>
      <c r="X716" s="143">
        <f t="shared" si="173"/>
        <v>0</v>
      </c>
      <c r="Y716" s="143">
        <f t="shared" si="174"/>
        <v>0</v>
      </c>
      <c r="Z716" s="143">
        <f t="shared" si="175"/>
        <v>0</v>
      </c>
      <c r="AA716" s="143">
        <f t="shared" si="176"/>
        <v>0</v>
      </c>
      <c r="AB716" s="143">
        <f t="shared" si="177"/>
        <v>0</v>
      </c>
      <c r="AC716" s="143">
        <f t="shared" si="178"/>
        <v>0</v>
      </c>
      <c r="AD716" s="143">
        <f t="shared" si="179"/>
        <v>0</v>
      </c>
      <c r="AE716" s="142"/>
    </row>
    <row r="717" spans="1:31" x14ac:dyDescent="0.3">
      <c r="A717" s="147" t="s">
        <v>2959</v>
      </c>
      <c r="B717" s="147">
        <v>2.3251778325255046E-3</v>
      </c>
      <c r="C717" s="146">
        <f t="shared" si="165"/>
        <v>4.5157792249599289E-6</v>
      </c>
      <c r="D717" s="145">
        <f t="shared" si="166"/>
        <v>4515.7792249599288</v>
      </c>
      <c r="E717" s="144">
        <v>0</v>
      </c>
      <c r="F717" s="144">
        <v>0</v>
      </c>
      <c r="G717" s="144">
        <v>0</v>
      </c>
      <c r="H717" s="144">
        <v>0</v>
      </c>
      <c r="I717" s="144">
        <v>0</v>
      </c>
      <c r="J717" s="144">
        <v>0</v>
      </c>
      <c r="K717" s="144">
        <v>0</v>
      </c>
      <c r="L717" s="144">
        <v>0</v>
      </c>
      <c r="M717" s="144">
        <v>0</v>
      </c>
      <c r="N717" s="144">
        <v>0</v>
      </c>
      <c r="O717" s="144">
        <v>0</v>
      </c>
      <c r="P717" s="144">
        <v>0</v>
      </c>
      <c r="Q717" s="144">
        <v>0</v>
      </c>
      <c r="R717" s="143">
        <f t="shared" si="167"/>
        <v>0</v>
      </c>
      <c r="S717" s="143">
        <f t="shared" si="168"/>
        <v>0</v>
      </c>
      <c r="T717" s="143">
        <f t="shared" si="169"/>
        <v>0</v>
      </c>
      <c r="U717" s="143">
        <f t="shared" si="170"/>
        <v>0</v>
      </c>
      <c r="V717" s="143">
        <f t="shared" si="171"/>
        <v>0</v>
      </c>
      <c r="W717" s="143">
        <f t="shared" si="172"/>
        <v>0</v>
      </c>
      <c r="X717" s="143">
        <f t="shared" si="173"/>
        <v>0</v>
      </c>
      <c r="Y717" s="143">
        <f t="shared" si="174"/>
        <v>0</v>
      </c>
      <c r="Z717" s="143">
        <f t="shared" si="175"/>
        <v>0</v>
      </c>
      <c r="AA717" s="143">
        <f t="shared" si="176"/>
        <v>0</v>
      </c>
      <c r="AB717" s="143">
        <f t="shared" si="177"/>
        <v>0</v>
      </c>
      <c r="AC717" s="143">
        <f t="shared" si="178"/>
        <v>0</v>
      </c>
      <c r="AD717" s="143">
        <f t="shared" si="179"/>
        <v>0</v>
      </c>
      <c r="AE717" s="142"/>
    </row>
    <row r="718" spans="1:31" x14ac:dyDescent="0.3">
      <c r="A718" s="147" t="s">
        <v>2958</v>
      </c>
      <c r="B718" s="147">
        <v>0.86501641387754746</v>
      </c>
      <c r="C718" s="146">
        <f t="shared" si="165"/>
        <v>1.6799674830870043E-3</v>
      </c>
      <c r="D718" s="145">
        <f t="shared" si="166"/>
        <v>1679967.4830870044</v>
      </c>
      <c r="E718" s="144">
        <v>28.55</v>
      </c>
      <c r="F718" s="144">
        <v>0</v>
      </c>
      <c r="G718" s="144">
        <v>1.4</v>
      </c>
      <c r="H718" s="144">
        <v>0</v>
      </c>
      <c r="I718" s="144">
        <v>0</v>
      </c>
      <c r="J718" s="144">
        <v>3.81</v>
      </c>
      <c r="K718" s="144">
        <v>0</v>
      </c>
      <c r="L718" s="144">
        <v>0</v>
      </c>
      <c r="M718" s="144">
        <v>0</v>
      </c>
      <c r="N718" s="144">
        <v>0</v>
      </c>
      <c r="O718" s="144">
        <v>0</v>
      </c>
      <c r="P718" s="144">
        <v>0</v>
      </c>
      <c r="Q718" s="144">
        <v>29.95</v>
      </c>
      <c r="R718" s="143">
        <f t="shared" si="167"/>
        <v>479630.71642133972</v>
      </c>
      <c r="S718" s="143">
        <f t="shared" si="168"/>
        <v>0</v>
      </c>
      <c r="T718" s="143">
        <f t="shared" si="169"/>
        <v>23519.544763218062</v>
      </c>
      <c r="U718" s="143">
        <f t="shared" si="170"/>
        <v>0</v>
      </c>
      <c r="V718" s="143">
        <f t="shared" si="171"/>
        <v>0</v>
      </c>
      <c r="W718" s="143">
        <f t="shared" si="172"/>
        <v>64006.761105614874</v>
      </c>
      <c r="X718" s="143">
        <f t="shared" si="173"/>
        <v>0</v>
      </c>
      <c r="Y718" s="143">
        <f t="shared" si="174"/>
        <v>0</v>
      </c>
      <c r="Z718" s="143">
        <f t="shared" si="175"/>
        <v>0</v>
      </c>
      <c r="AA718" s="143">
        <f t="shared" si="176"/>
        <v>0</v>
      </c>
      <c r="AB718" s="143">
        <f t="shared" si="177"/>
        <v>0</v>
      </c>
      <c r="AC718" s="143">
        <f t="shared" si="178"/>
        <v>0</v>
      </c>
      <c r="AD718" s="143">
        <f t="shared" si="179"/>
        <v>503150.26118455781</v>
      </c>
      <c r="AE718" s="142"/>
    </row>
    <row r="719" spans="1:31" x14ac:dyDescent="0.3">
      <c r="A719" s="147" t="s">
        <v>2957</v>
      </c>
      <c r="B719" s="147">
        <v>0.19951318249002226</v>
      </c>
      <c r="C719" s="146">
        <f t="shared" si="165"/>
        <v>3.8747895837949807E-4</v>
      </c>
      <c r="D719" s="145">
        <f t="shared" si="166"/>
        <v>387478.95837949804</v>
      </c>
      <c r="E719" s="144">
        <v>0</v>
      </c>
      <c r="F719" s="144">
        <v>0</v>
      </c>
      <c r="G719" s="144">
        <v>0</v>
      </c>
      <c r="H719" s="144">
        <v>0</v>
      </c>
      <c r="I719" s="144">
        <v>0</v>
      </c>
      <c r="J719" s="144">
        <v>0</v>
      </c>
      <c r="K719" s="144">
        <v>0</v>
      </c>
      <c r="L719" s="144">
        <v>0</v>
      </c>
      <c r="M719" s="144">
        <v>0</v>
      </c>
      <c r="N719" s="144">
        <v>0</v>
      </c>
      <c r="O719" s="144">
        <v>0</v>
      </c>
      <c r="P719" s="144">
        <v>0</v>
      </c>
      <c r="Q719" s="144">
        <v>0</v>
      </c>
      <c r="R719" s="143">
        <f t="shared" si="167"/>
        <v>0</v>
      </c>
      <c r="S719" s="143">
        <f t="shared" si="168"/>
        <v>0</v>
      </c>
      <c r="T719" s="143">
        <f t="shared" si="169"/>
        <v>0</v>
      </c>
      <c r="U719" s="143">
        <f t="shared" si="170"/>
        <v>0</v>
      </c>
      <c r="V719" s="143">
        <f t="shared" si="171"/>
        <v>0</v>
      </c>
      <c r="W719" s="143">
        <f t="shared" si="172"/>
        <v>0</v>
      </c>
      <c r="X719" s="143">
        <f t="shared" si="173"/>
        <v>0</v>
      </c>
      <c r="Y719" s="143">
        <f t="shared" si="174"/>
        <v>0</v>
      </c>
      <c r="Z719" s="143">
        <f t="shared" si="175"/>
        <v>0</v>
      </c>
      <c r="AA719" s="143">
        <f t="shared" si="176"/>
        <v>0</v>
      </c>
      <c r="AB719" s="143">
        <f t="shared" si="177"/>
        <v>0</v>
      </c>
      <c r="AC719" s="143">
        <f t="shared" si="178"/>
        <v>0</v>
      </c>
      <c r="AD719" s="143">
        <f t="shared" si="179"/>
        <v>0</v>
      </c>
      <c r="AE719" s="142"/>
    </row>
    <row r="720" spans="1:31" x14ac:dyDescent="0.3">
      <c r="A720" s="147" t="s">
        <v>2956</v>
      </c>
      <c r="B720" s="147">
        <v>0.44702079228761049</v>
      </c>
      <c r="C720" s="146">
        <f t="shared" si="165"/>
        <v>8.6816895409025743E-4</v>
      </c>
      <c r="D720" s="145">
        <f t="shared" si="166"/>
        <v>868168.95409025741</v>
      </c>
      <c r="E720" s="144">
        <v>0.01</v>
      </c>
      <c r="F720" s="144">
        <v>0</v>
      </c>
      <c r="G720" s="144">
        <v>2.5299999999999998</v>
      </c>
      <c r="H720" s="144">
        <v>0</v>
      </c>
      <c r="I720" s="144">
        <v>0</v>
      </c>
      <c r="J720" s="144">
        <v>0</v>
      </c>
      <c r="K720" s="144">
        <v>0</v>
      </c>
      <c r="L720" s="144">
        <v>0</v>
      </c>
      <c r="M720" s="144">
        <v>0</v>
      </c>
      <c r="N720" s="144">
        <v>0</v>
      </c>
      <c r="O720" s="144">
        <v>0.01</v>
      </c>
      <c r="P720" s="144">
        <v>0</v>
      </c>
      <c r="Q720" s="144">
        <v>2.5499999999999998</v>
      </c>
      <c r="R720" s="143">
        <f t="shared" si="167"/>
        <v>86.816895409025747</v>
      </c>
      <c r="S720" s="143">
        <f t="shared" si="168"/>
        <v>0</v>
      </c>
      <c r="T720" s="143">
        <f t="shared" si="169"/>
        <v>21964.674538483512</v>
      </c>
      <c r="U720" s="143">
        <f t="shared" si="170"/>
        <v>0</v>
      </c>
      <c r="V720" s="143">
        <f t="shared" si="171"/>
        <v>0</v>
      </c>
      <c r="W720" s="143">
        <f t="shared" si="172"/>
        <v>0</v>
      </c>
      <c r="X720" s="143">
        <f t="shared" si="173"/>
        <v>0</v>
      </c>
      <c r="Y720" s="143">
        <f t="shared" si="174"/>
        <v>0</v>
      </c>
      <c r="Z720" s="143">
        <f t="shared" si="175"/>
        <v>0</v>
      </c>
      <c r="AA720" s="143">
        <f t="shared" si="176"/>
        <v>0</v>
      </c>
      <c r="AB720" s="143">
        <f t="shared" si="177"/>
        <v>86.816895409025747</v>
      </c>
      <c r="AC720" s="143">
        <f t="shared" si="178"/>
        <v>0</v>
      </c>
      <c r="AD720" s="143">
        <f t="shared" si="179"/>
        <v>22138.308329301559</v>
      </c>
      <c r="AE720" s="142"/>
    </row>
    <row r="721" spans="1:31" x14ac:dyDescent="0.3">
      <c r="A721" s="147" t="s">
        <v>2955</v>
      </c>
      <c r="B721" s="147">
        <v>0.47343388302042089</v>
      </c>
      <c r="C721" s="146">
        <f t="shared" si="165"/>
        <v>9.1946640099076172E-4</v>
      </c>
      <c r="D721" s="145">
        <f t="shared" si="166"/>
        <v>919466.4009907617</v>
      </c>
      <c r="E721" s="144">
        <v>0</v>
      </c>
      <c r="F721" s="144">
        <v>0</v>
      </c>
      <c r="G721" s="144">
        <v>0</v>
      </c>
      <c r="H721" s="144">
        <v>0</v>
      </c>
      <c r="I721" s="144">
        <v>0</v>
      </c>
      <c r="J721" s="144">
        <v>0</v>
      </c>
      <c r="K721" s="144">
        <v>0</v>
      </c>
      <c r="L721" s="144">
        <v>0</v>
      </c>
      <c r="M721" s="144">
        <v>0</v>
      </c>
      <c r="N721" s="144">
        <v>0</v>
      </c>
      <c r="O721" s="144">
        <v>0</v>
      </c>
      <c r="P721" s="144">
        <v>0</v>
      </c>
      <c r="Q721" s="144">
        <v>0</v>
      </c>
      <c r="R721" s="143">
        <f t="shared" si="167"/>
        <v>0</v>
      </c>
      <c r="S721" s="143">
        <f t="shared" si="168"/>
        <v>0</v>
      </c>
      <c r="T721" s="143">
        <f t="shared" si="169"/>
        <v>0</v>
      </c>
      <c r="U721" s="143">
        <f t="shared" si="170"/>
        <v>0</v>
      </c>
      <c r="V721" s="143">
        <f t="shared" si="171"/>
        <v>0</v>
      </c>
      <c r="W721" s="143">
        <f t="shared" si="172"/>
        <v>0</v>
      </c>
      <c r="X721" s="143">
        <f t="shared" si="173"/>
        <v>0</v>
      </c>
      <c r="Y721" s="143">
        <f t="shared" si="174"/>
        <v>0</v>
      </c>
      <c r="Z721" s="143">
        <f t="shared" si="175"/>
        <v>0</v>
      </c>
      <c r="AA721" s="143">
        <f t="shared" si="176"/>
        <v>0</v>
      </c>
      <c r="AB721" s="143">
        <f t="shared" si="177"/>
        <v>0</v>
      </c>
      <c r="AC721" s="143">
        <f t="shared" si="178"/>
        <v>0</v>
      </c>
      <c r="AD721" s="143">
        <f t="shared" si="179"/>
        <v>0</v>
      </c>
      <c r="AE721" s="142"/>
    </row>
    <row r="722" spans="1:31" x14ac:dyDescent="0.3">
      <c r="A722" s="147" t="s">
        <v>2954</v>
      </c>
      <c r="B722" s="147">
        <v>0.95384952797984446</v>
      </c>
      <c r="C722" s="146">
        <f t="shared" si="165"/>
        <v>1.8524922360500652E-3</v>
      </c>
      <c r="D722" s="145">
        <f t="shared" si="166"/>
        <v>1852492.2360500651</v>
      </c>
      <c r="E722" s="144">
        <v>0</v>
      </c>
      <c r="F722" s="144">
        <v>0</v>
      </c>
      <c r="G722" s="144">
        <v>0</v>
      </c>
      <c r="H722" s="144">
        <v>0</v>
      </c>
      <c r="I722" s="144">
        <v>0</v>
      </c>
      <c r="J722" s="144">
        <v>0</v>
      </c>
      <c r="K722" s="144">
        <v>0</v>
      </c>
      <c r="L722" s="144">
        <v>0</v>
      </c>
      <c r="M722" s="144">
        <v>0</v>
      </c>
      <c r="N722" s="144">
        <v>0</v>
      </c>
      <c r="O722" s="144">
        <v>0</v>
      </c>
      <c r="P722" s="144">
        <v>0</v>
      </c>
      <c r="Q722" s="144">
        <v>0</v>
      </c>
      <c r="R722" s="143">
        <f t="shared" si="167"/>
        <v>0</v>
      </c>
      <c r="S722" s="143">
        <f t="shared" si="168"/>
        <v>0</v>
      </c>
      <c r="T722" s="143">
        <f t="shared" si="169"/>
        <v>0</v>
      </c>
      <c r="U722" s="143">
        <f t="shared" si="170"/>
        <v>0</v>
      </c>
      <c r="V722" s="143">
        <f t="shared" si="171"/>
        <v>0</v>
      </c>
      <c r="W722" s="143">
        <f t="shared" si="172"/>
        <v>0</v>
      </c>
      <c r="X722" s="143">
        <f t="shared" si="173"/>
        <v>0</v>
      </c>
      <c r="Y722" s="143">
        <f t="shared" si="174"/>
        <v>0</v>
      </c>
      <c r="Z722" s="143">
        <f t="shared" si="175"/>
        <v>0</v>
      </c>
      <c r="AA722" s="143">
        <f t="shared" si="176"/>
        <v>0</v>
      </c>
      <c r="AB722" s="143">
        <f t="shared" si="177"/>
        <v>0</v>
      </c>
      <c r="AC722" s="143">
        <f t="shared" si="178"/>
        <v>0</v>
      </c>
      <c r="AD722" s="143">
        <f t="shared" si="179"/>
        <v>0</v>
      </c>
      <c r="AE722" s="142"/>
    </row>
    <row r="723" spans="1:31" x14ac:dyDescent="0.3">
      <c r="A723" s="147" t="s">
        <v>2953</v>
      </c>
      <c r="B723" s="147">
        <v>0.13168559195239238</v>
      </c>
      <c r="C723" s="146">
        <f t="shared" si="165"/>
        <v>2.5574949668226768E-4</v>
      </c>
      <c r="D723" s="145">
        <f t="shared" si="166"/>
        <v>255749.49668226769</v>
      </c>
      <c r="E723" s="144">
        <v>0</v>
      </c>
      <c r="F723" s="144">
        <v>0</v>
      </c>
      <c r="G723" s="144">
        <v>0</v>
      </c>
      <c r="H723" s="144">
        <v>0</v>
      </c>
      <c r="I723" s="144">
        <v>0</v>
      </c>
      <c r="J723" s="144">
        <v>0</v>
      </c>
      <c r="K723" s="144">
        <v>0</v>
      </c>
      <c r="L723" s="144">
        <v>0</v>
      </c>
      <c r="M723" s="144">
        <v>0</v>
      </c>
      <c r="N723" s="144">
        <v>0</v>
      </c>
      <c r="O723" s="144">
        <v>0</v>
      </c>
      <c r="P723" s="144">
        <v>0</v>
      </c>
      <c r="Q723" s="144">
        <v>0</v>
      </c>
      <c r="R723" s="143">
        <f t="shared" si="167"/>
        <v>0</v>
      </c>
      <c r="S723" s="143">
        <f t="shared" si="168"/>
        <v>0</v>
      </c>
      <c r="T723" s="143">
        <f t="shared" si="169"/>
        <v>0</v>
      </c>
      <c r="U723" s="143">
        <f t="shared" si="170"/>
        <v>0</v>
      </c>
      <c r="V723" s="143">
        <f t="shared" si="171"/>
        <v>0</v>
      </c>
      <c r="W723" s="143">
        <f t="shared" si="172"/>
        <v>0</v>
      </c>
      <c r="X723" s="143">
        <f t="shared" si="173"/>
        <v>0</v>
      </c>
      <c r="Y723" s="143">
        <f t="shared" si="174"/>
        <v>0</v>
      </c>
      <c r="Z723" s="143">
        <f t="shared" si="175"/>
        <v>0</v>
      </c>
      <c r="AA723" s="143">
        <f t="shared" si="176"/>
        <v>0</v>
      </c>
      <c r="AB723" s="143">
        <f t="shared" si="177"/>
        <v>0</v>
      </c>
      <c r="AC723" s="143">
        <f t="shared" si="178"/>
        <v>0</v>
      </c>
      <c r="AD723" s="143">
        <f t="shared" si="179"/>
        <v>0</v>
      </c>
      <c r="AE723" s="142"/>
    </row>
    <row r="724" spans="1:31" x14ac:dyDescent="0.3">
      <c r="A724" s="147" t="s">
        <v>2952</v>
      </c>
      <c r="B724" s="147">
        <v>0.57798670378519668</v>
      </c>
      <c r="C724" s="146">
        <f t="shared" si="165"/>
        <v>1.1225207434655989E-3</v>
      </c>
      <c r="D724" s="145">
        <f t="shared" si="166"/>
        <v>1122520.7434655989</v>
      </c>
      <c r="E724" s="144">
        <v>7.0000000000000007E-2</v>
      </c>
      <c r="F724" s="144">
        <v>0.04</v>
      </c>
      <c r="G724" s="144">
        <v>0</v>
      </c>
      <c r="H724" s="144">
        <v>0</v>
      </c>
      <c r="I724" s="144">
        <v>0</v>
      </c>
      <c r="J724" s="144">
        <v>0</v>
      </c>
      <c r="K724" s="144">
        <v>0</v>
      </c>
      <c r="L724" s="144">
        <v>0</v>
      </c>
      <c r="M724" s="144">
        <v>0</v>
      </c>
      <c r="N724" s="144">
        <v>0</v>
      </c>
      <c r="O724" s="144">
        <v>0</v>
      </c>
      <c r="P724" s="144">
        <v>0</v>
      </c>
      <c r="Q724" s="144">
        <v>7.0000000000000007E-2</v>
      </c>
      <c r="R724" s="143">
        <f t="shared" si="167"/>
        <v>785.76452042591927</v>
      </c>
      <c r="S724" s="143">
        <f t="shared" si="168"/>
        <v>449.00829738623958</v>
      </c>
      <c r="T724" s="143">
        <f t="shared" si="169"/>
        <v>0</v>
      </c>
      <c r="U724" s="143">
        <f t="shared" si="170"/>
        <v>0</v>
      </c>
      <c r="V724" s="143">
        <f t="shared" si="171"/>
        <v>0</v>
      </c>
      <c r="W724" s="143">
        <f t="shared" si="172"/>
        <v>0</v>
      </c>
      <c r="X724" s="143">
        <f t="shared" si="173"/>
        <v>0</v>
      </c>
      <c r="Y724" s="143">
        <f t="shared" si="174"/>
        <v>0</v>
      </c>
      <c r="Z724" s="143">
        <f t="shared" si="175"/>
        <v>0</v>
      </c>
      <c r="AA724" s="143">
        <f t="shared" si="176"/>
        <v>0</v>
      </c>
      <c r="AB724" s="143">
        <f t="shared" si="177"/>
        <v>0</v>
      </c>
      <c r="AC724" s="143">
        <f t="shared" si="178"/>
        <v>0</v>
      </c>
      <c r="AD724" s="143">
        <f t="shared" si="179"/>
        <v>785.76452042591927</v>
      </c>
      <c r="AE724" s="142"/>
    </row>
    <row r="725" spans="1:31" x14ac:dyDescent="0.3">
      <c r="A725" s="147" t="s">
        <v>2951</v>
      </c>
      <c r="B725" s="147">
        <v>0.99485541352104601</v>
      </c>
      <c r="C725" s="146">
        <f t="shared" si="165"/>
        <v>1.9321306720603189E-3</v>
      </c>
      <c r="D725" s="145">
        <f t="shared" si="166"/>
        <v>1932130.6720603188</v>
      </c>
      <c r="E725" s="144">
        <v>0</v>
      </c>
      <c r="F725" s="144">
        <v>0</v>
      </c>
      <c r="G725" s="144">
        <v>0</v>
      </c>
      <c r="H725" s="144">
        <v>0</v>
      </c>
      <c r="I725" s="144">
        <v>0</v>
      </c>
      <c r="J725" s="144">
        <v>0</v>
      </c>
      <c r="K725" s="144">
        <v>0</v>
      </c>
      <c r="L725" s="144">
        <v>0</v>
      </c>
      <c r="M725" s="144">
        <v>0</v>
      </c>
      <c r="N725" s="144">
        <v>0</v>
      </c>
      <c r="O725" s="144">
        <v>0</v>
      </c>
      <c r="P725" s="144">
        <v>0</v>
      </c>
      <c r="Q725" s="144">
        <v>0</v>
      </c>
      <c r="R725" s="143">
        <f t="shared" si="167"/>
        <v>0</v>
      </c>
      <c r="S725" s="143">
        <f t="shared" si="168"/>
        <v>0</v>
      </c>
      <c r="T725" s="143">
        <f t="shared" si="169"/>
        <v>0</v>
      </c>
      <c r="U725" s="143">
        <f t="shared" si="170"/>
        <v>0</v>
      </c>
      <c r="V725" s="143">
        <f t="shared" si="171"/>
        <v>0</v>
      </c>
      <c r="W725" s="143">
        <f t="shared" si="172"/>
        <v>0</v>
      </c>
      <c r="X725" s="143">
        <f t="shared" si="173"/>
        <v>0</v>
      </c>
      <c r="Y725" s="143">
        <f t="shared" si="174"/>
        <v>0</v>
      </c>
      <c r="Z725" s="143">
        <f t="shared" si="175"/>
        <v>0</v>
      </c>
      <c r="AA725" s="143">
        <f t="shared" si="176"/>
        <v>0</v>
      </c>
      <c r="AB725" s="143">
        <f t="shared" si="177"/>
        <v>0</v>
      </c>
      <c r="AC725" s="143">
        <f t="shared" si="178"/>
        <v>0</v>
      </c>
      <c r="AD725" s="143">
        <f t="shared" si="179"/>
        <v>0</v>
      </c>
      <c r="AE725" s="142"/>
    </row>
    <row r="726" spans="1:31" x14ac:dyDescent="0.3">
      <c r="A726" s="147" t="s">
        <v>2950</v>
      </c>
      <c r="B726" s="147">
        <v>0.31906666687580831</v>
      </c>
      <c r="C726" s="146">
        <f t="shared" si="165"/>
        <v>6.196664209937074E-4</v>
      </c>
      <c r="D726" s="145">
        <f t="shared" si="166"/>
        <v>619666.42099370738</v>
      </c>
      <c r="E726" s="144">
        <v>0</v>
      </c>
      <c r="F726" s="144">
        <v>0</v>
      </c>
      <c r="G726" s="144">
        <v>0</v>
      </c>
      <c r="H726" s="144">
        <v>0</v>
      </c>
      <c r="I726" s="144">
        <v>0</v>
      </c>
      <c r="J726" s="144">
        <v>0</v>
      </c>
      <c r="K726" s="144">
        <v>0</v>
      </c>
      <c r="L726" s="144">
        <v>1.27</v>
      </c>
      <c r="M726" s="144">
        <v>0</v>
      </c>
      <c r="N726" s="144">
        <v>0</v>
      </c>
      <c r="O726" s="144">
        <v>0</v>
      </c>
      <c r="P726" s="144">
        <v>0</v>
      </c>
      <c r="Q726" s="144">
        <v>0</v>
      </c>
      <c r="R726" s="143">
        <f t="shared" si="167"/>
        <v>0</v>
      </c>
      <c r="S726" s="143">
        <f t="shared" si="168"/>
        <v>0</v>
      </c>
      <c r="T726" s="143">
        <f t="shared" si="169"/>
        <v>0</v>
      </c>
      <c r="U726" s="143">
        <f t="shared" si="170"/>
        <v>0</v>
      </c>
      <c r="V726" s="143">
        <f t="shared" si="171"/>
        <v>0</v>
      </c>
      <c r="W726" s="143">
        <f t="shared" si="172"/>
        <v>0</v>
      </c>
      <c r="X726" s="143">
        <f t="shared" si="173"/>
        <v>0</v>
      </c>
      <c r="Y726" s="143">
        <f t="shared" si="174"/>
        <v>7869.7635466200836</v>
      </c>
      <c r="Z726" s="143">
        <f t="shared" si="175"/>
        <v>0</v>
      </c>
      <c r="AA726" s="143">
        <f t="shared" si="176"/>
        <v>0</v>
      </c>
      <c r="AB726" s="143">
        <f t="shared" si="177"/>
        <v>0</v>
      </c>
      <c r="AC726" s="143">
        <f t="shared" si="178"/>
        <v>0</v>
      </c>
      <c r="AD726" s="143">
        <f t="shared" si="179"/>
        <v>0</v>
      </c>
      <c r="AE726" s="142"/>
    </row>
    <row r="727" spans="1:31" x14ac:dyDescent="0.3">
      <c r="A727" s="147" t="s">
        <v>2949</v>
      </c>
      <c r="B727" s="147">
        <v>0.14403562082274068</v>
      </c>
      <c r="C727" s="146">
        <f t="shared" si="165"/>
        <v>2.7973476052757079E-4</v>
      </c>
      <c r="D727" s="145">
        <f t="shared" si="166"/>
        <v>279734.76052757079</v>
      </c>
      <c r="E727" s="144">
        <v>0</v>
      </c>
      <c r="F727" s="144">
        <v>0</v>
      </c>
      <c r="G727" s="144">
        <v>12.48</v>
      </c>
      <c r="H727" s="144">
        <v>1.03</v>
      </c>
      <c r="I727" s="144">
        <v>0</v>
      </c>
      <c r="J727" s="144">
        <v>0</v>
      </c>
      <c r="K727" s="144">
        <v>0</v>
      </c>
      <c r="L727" s="144">
        <v>1.03</v>
      </c>
      <c r="M727" s="144">
        <v>9.09</v>
      </c>
      <c r="N727" s="144">
        <v>0</v>
      </c>
      <c r="O727" s="144">
        <v>0</v>
      </c>
      <c r="P727" s="144">
        <v>0</v>
      </c>
      <c r="Q727" s="144">
        <v>12.48</v>
      </c>
      <c r="R727" s="143">
        <f t="shared" si="167"/>
        <v>0</v>
      </c>
      <c r="S727" s="143">
        <f t="shared" si="168"/>
        <v>0</v>
      </c>
      <c r="T727" s="143">
        <f t="shared" si="169"/>
        <v>34910.898113840834</v>
      </c>
      <c r="U727" s="143">
        <f t="shared" si="170"/>
        <v>2881.2680334339793</v>
      </c>
      <c r="V727" s="143">
        <f t="shared" si="171"/>
        <v>0</v>
      </c>
      <c r="W727" s="143">
        <f t="shared" si="172"/>
        <v>0</v>
      </c>
      <c r="X727" s="143">
        <f t="shared" si="173"/>
        <v>0</v>
      </c>
      <c r="Y727" s="143">
        <f t="shared" si="174"/>
        <v>2881.2680334339793</v>
      </c>
      <c r="Z727" s="143">
        <f t="shared" si="175"/>
        <v>25427.889731956184</v>
      </c>
      <c r="AA727" s="143">
        <f t="shared" si="176"/>
        <v>0</v>
      </c>
      <c r="AB727" s="143">
        <f t="shared" si="177"/>
        <v>0</v>
      </c>
      <c r="AC727" s="143">
        <f t="shared" si="178"/>
        <v>0</v>
      </c>
      <c r="AD727" s="143">
        <f t="shared" si="179"/>
        <v>34910.898113840834</v>
      </c>
      <c r="AE727" s="142"/>
    </row>
    <row r="728" spans="1:31" x14ac:dyDescent="0.3">
      <c r="A728" s="147" t="s">
        <v>2948</v>
      </c>
      <c r="B728" s="147">
        <v>0.68868991594694418</v>
      </c>
      <c r="C728" s="146">
        <f t="shared" si="165"/>
        <v>1.3375198969167435E-3</v>
      </c>
      <c r="D728" s="145">
        <f t="shared" si="166"/>
        <v>1337519.8969167434</v>
      </c>
      <c r="E728" s="144">
        <v>0</v>
      </c>
      <c r="F728" s="144">
        <v>0</v>
      </c>
      <c r="G728" s="144">
        <v>0</v>
      </c>
      <c r="H728" s="144">
        <v>0</v>
      </c>
      <c r="I728" s="144">
        <v>0</v>
      </c>
      <c r="J728" s="144">
        <v>0</v>
      </c>
      <c r="K728" s="144">
        <v>0</v>
      </c>
      <c r="L728" s="144">
        <v>0</v>
      </c>
      <c r="M728" s="144">
        <v>0</v>
      </c>
      <c r="N728" s="144">
        <v>0</v>
      </c>
      <c r="O728" s="144">
        <v>2.0867935970999998</v>
      </c>
      <c r="P728" s="144">
        <v>0</v>
      </c>
      <c r="Q728" s="144">
        <v>2.0867935970999998</v>
      </c>
      <c r="R728" s="143">
        <f t="shared" si="167"/>
        <v>0</v>
      </c>
      <c r="S728" s="143">
        <f t="shared" si="168"/>
        <v>0</v>
      </c>
      <c r="T728" s="143">
        <f t="shared" si="169"/>
        <v>0</v>
      </c>
      <c r="U728" s="143">
        <f t="shared" si="170"/>
        <v>0</v>
      </c>
      <c r="V728" s="143">
        <f t="shared" si="171"/>
        <v>0</v>
      </c>
      <c r="W728" s="143">
        <f t="shared" si="172"/>
        <v>0</v>
      </c>
      <c r="X728" s="143">
        <f t="shared" si="173"/>
        <v>0</v>
      </c>
      <c r="Y728" s="143">
        <f t="shared" si="174"/>
        <v>0</v>
      </c>
      <c r="Z728" s="143">
        <f t="shared" si="175"/>
        <v>0</v>
      </c>
      <c r="AA728" s="143">
        <f t="shared" si="176"/>
        <v>0</v>
      </c>
      <c r="AB728" s="143">
        <f t="shared" si="177"/>
        <v>27911.279568797116</v>
      </c>
      <c r="AC728" s="143">
        <f t="shared" si="178"/>
        <v>0</v>
      </c>
      <c r="AD728" s="143">
        <f t="shared" si="179"/>
        <v>27911.279568797116</v>
      </c>
      <c r="AE728" s="142"/>
    </row>
    <row r="729" spans="1:31" x14ac:dyDescent="0.3">
      <c r="A729" s="147" t="s">
        <v>2947</v>
      </c>
      <c r="B729" s="147">
        <v>0.55695567084933151</v>
      </c>
      <c r="C729" s="146">
        <f t="shared" si="165"/>
        <v>1.081675909886537E-3</v>
      </c>
      <c r="D729" s="145">
        <f t="shared" si="166"/>
        <v>1081675.9098865371</v>
      </c>
      <c r="E729" s="144">
        <v>0</v>
      </c>
      <c r="F729" s="144">
        <v>0</v>
      </c>
      <c r="G729" s="144">
        <v>0</v>
      </c>
      <c r="H729" s="144">
        <v>0</v>
      </c>
      <c r="I729" s="144">
        <v>0</v>
      </c>
      <c r="J729" s="144">
        <v>0</v>
      </c>
      <c r="K729" s="144">
        <v>0</v>
      </c>
      <c r="L729" s="144">
        <v>0</v>
      </c>
      <c r="M729" s="144">
        <v>0</v>
      </c>
      <c r="N729" s="144">
        <v>0</v>
      </c>
      <c r="O729" s="144">
        <v>0</v>
      </c>
      <c r="P729" s="144">
        <v>0</v>
      </c>
      <c r="Q729" s="144">
        <v>0</v>
      </c>
      <c r="R729" s="143">
        <f t="shared" si="167"/>
        <v>0</v>
      </c>
      <c r="S729" s="143">
        <f t="shared" si="168"/>
        <v>0</v>
      </c>
      <c r="T729" s="143">
        <f t="shared" si="169"/>
        <v>0</v>
      </c>
      <c r="U729" s="143">
        <f t="shared" si="170"/>
        <v>0</v>
      </c>
      <c r="V729" s="143">
        <f t="shared" si="171"/>
        <v>0</v>
      </c>
      <c r="W729" s="143">
        <f t="shared" si="172"/>
        <v>0</v>
      </c>
      <c r="X729" s="143">
        <f t="shared" si="173"/>
        <v>0</v>
      </c>
      <c r="Y729" s="143">
        <f t="shared" si="174"/>
        <v>0</v>
      </c>
      <c r="Z729" s="143">
        <f t="shared" si="175"/>
        <v>0</v>
      </c>
      <c r="AA729" s="143">
        <f t="shared" si="176"/>
        <v>0</v>
      </c>
      <c r="AB729" s="143">
        <f t="shared" si="177"/>
        <v>0</v>
      </c>
      <c r="AC729" s="143">
        <f t="shared" si="178"/>
        <v>0</v>
      </c>
      <c r="AD729" s="143">
        <f t="shared" si="179"/>
        <v>0</v>
      </c>
      <c r="AE729" s="142"/>
    </row>
    <row r="730" spans="1:31" x14ac:dyDescent="0.3">
      <c r="A730" s="147" t="s">
        <v>2946</v>
      </c>
      <c r="B730" s="147">
        <v>0.8844883808856745</v>
      </c>
      <c r="C730" s="146">
        <f t="shared" si="165"/>
        <v>1.7177844202925765E-3</v>
      </c>
      <c r="D730" s="145">
        <f t="shared" si="166"/>
        <v>1717784.4202925765</v>
      </c>
      <c r="E730" s="144">
        <v>0</v>
      </c>
      <c r="F730" s="144">
        <v>0</v>
      </c>
      <c r="G730" s="144">
        <v>0</v>
      </c>
      <c r="H730" s="144">
        <v>0</v>
      </c>
      <c r="I730" s="144">
        <v>0</v>
      </c>
      <c r="J730" s="144">
        <v>0</v>
      </c>
      <c r="K730" s="144">
        <v>0</v>
      </c>
      <c r="L730" s="144">
        <v>0</v>
      </c>
      <c r="M730" s="144">
        <v>0</v>
      </c>
      <c r="N730" s="144">
        <v>0</v>
      </c>
      <c r="O730" s="144">
        <v>0</v>
      </c>
      <c r="P730" s="144">
        <v>0</v>
      </c>
      <c r="Q730" s="144">
        <v>0</v>
      </c>
      <c r="R730" s="143">
        <f t="shared" si="167"/>
        <v>0</v>
      </c>
      <c r="S730" s="143">
        <f t="shared" si="168"/>
        <v>0</v>
      </c>
      <c r="T730" s="143">
        <f t="shared" si="169"/>
        <v>0</v>
      </c>
      <c r="U730" s="143">
        <f t="shared" si="170"/>
        <v>0</v>
      </c>
      <c r="V730" s="143">
        <f t="shared" si="171"/>
        <v>0</v>
      </c>
      <c r="W730" s="143">
        <f t="shared" si="172"/>
        <v>0</v>
      </c>
      <c r="X730" s="143">
        <f t="shared" si="173"/>
        <v>0</v>
      </c>
      <c r="Y730" s="143">
        <f t="shared" si="174"/>
        <v>0</v>
      </c>
      <c r="Z730" s="143">
        <f t="shared" si="175"/>
        <v>0</v>
      </c>
      <c r="AA730" s="143">
        <f t="shared" si="176"/>
        <v>0</v>
      </c>
      <c r="AB730" s="143">
        <f t="shared" si="177"/>
        <v>0</v>
      </c>
      <c r="AC730" s="143">
        <f t="shared" si="178"/>
        <v>0</v>
      </c>
      <c r="AD730" s="143">
        <f t="shared" si="179"/>
        <v>0</v>
      </c>
      <c r="AE730" s="142"/>
    </row>
    <row r="731" spans="1:31" x14ac:dyDescent="0.3">
      <c r="A731" s="147" t="s">
        <v>2945</v>
      </c>
      <c r="B731" s="147">
        <v>9.6766119638457826E-2</v>
      </c>
      <c r="C731" s="146">
        <f t="shared" si="165"/>
        <v>1.8793161823184624E-4</v>
      </c>
      <c r="D731" s="145">
        <f t="shared" si="166"/>
        <v>187931.61823184622</v>
      </c>
      <c r="E731" s="144">
        <v>0</v>
      </c>
      <c r="F731" s="144">
        <v>0</v>
      </c>
      <c r="G731" s="144">
        <v>0</v>
      </c>
      <c r="H731" s="144">
        <v>0</v>
      </c>
      <c r="I731" s="144">
        <v>0</v>
      </c>
      <c r="J731" s="144">
        <v>0</v>
      </c>
      <c r="K731" s="144">
        <v>0</v>
      </c>
      <c r="L731" s="144">
        <v>0</v>
      </c>
      <c r="M731" s="144">
        <v>0</v>
      </c>
      <c r="N731" s="144">
        <v>0</v>
      </c>
      <c r="O731" s="144">
        <v>0</v>
      </c>
      <c r="P731" s="144">
        <v>0</v>
      </c>
      <c r="Q731" s="144">
        <v>0</v>
      </c>
      <c r="R731" s="143">
        <f t="shared" si="167"/>
        <v>0</v>
      </c>
      <c r="S731" s="143">
        <f t="shared" si="168"/>
        <v>0</v>
      </c>
      <c r="T731" s="143">
        <f t="shared" si="169"/>
        <v>0</v>
      </c>
      <c r="U731" s="143">
        <f t="shared" si="170"/>
        <v>0</v>
      </c>
      <c r="V731" s="143">
        <f t="shared" si="171"/>
        <v>0</v>
      </c>
      <c r="W731" s="143">
        <f t="shared" si="172"/>
        <v>0</v>
      </c>
      <c r="X731" s="143">
        <f t="shared" si="173"/>
        <v>0</v>
      </c>
      <c r="Y731" s="143">
        <f t="shared" si="174"/>
        <v>0</v>
      </c>
      <c r="Z731" s="143">
        <f t="shared" si="175"/>
        <v>0</v>
      </c>
      <c r="AA731" s="143">
        <f t="shared" si="176"/>
        <v>0</v>
      </c>
      <c r="AB731" s="143">
        <f t="shared" si="177"/>
        <v>0</v>
      </c>
      <c r="AC731" s="143">
        <f t="shared" si="178"/>
        <v>0</v>
      </c>
      <c r="AD731" s="143">
        <f t="shared" si="179"/>
        <v>0</v>
      </c>
      <c r="AE731" s="142"/>
    </row>
    <row r="732" spans="1:31" x14ac:dyDescent="0.3">
      <c r="A732" s="147" t="s">
        <v>2944</v>
      </c>
      <c r="B732" s="147">
        <v>0.22264351928539117</v>
      </c>
      <c r="C732" s="146">
        <f t="shared" si="165"/>
        <v>4.3240089635161548E-4</v>
      </c>
      <c r="D732" s="145">
        <f t="shared" si="166"/>
        <v>432400.89635161549</v>
      </c>
      <c r="E732" s="144">
        <v>0</v>
      </c>
      <c r="F732" s="144">
        <v>0</v>
      </c>
      <c r="G732" s="144">
        <v>0</v>
      </c>
      <c r="H732" s="144">
        <v>0</v>
      </c>
      <c r="I732" s="144">
        <v>0</v>
      </c>
      <c r="J732" s="144">
        <v>0</v>
      </c>
      <c r="K732" s="144">
        <v>0</v>
      </c>
      <c r="L732" s="144">
        <v>0</v>
      </c>
      <c r="M732" s="144">
        <v>0</v>
      </c>
      <c r="N732" s="144">
        <v>0</v>
      </c>
      <c r="O732" s="144">
        <v>0</v>
      </c>
      <c r="P732" s="144">
        <v>0</v>
      </c>
      <c r="Q732" s="144">
        <v>0</v>
      </c>
      <c r="R732" s="143">
        <f t="shared" si="167"/>
        <v>0</v>
      </c>
      <c r="S732" s="143">
        <f t="shared" si="168"/>
        <v>0</v>
      </c>
      <c r="T732" s="143">
        <f t="shared" si="169"/>
        <v>0</v>
      </c>
      <c r="U732" s="143">
        <f t="shared" si="170"/>
        <v>0</v>
      </c>
      <c r="V732" s="143">
        <f t="shared" si="171"/>
        <v>0</v>
      </c>
      <c r="W732" s="143">
        <f t="shared" si="172"/>
        <v>0</v>
      </c>
      <c r="X732" s="143">
        <f t="shared" si="173"/>
        <v>0</v>
      </c>
      <c r="Y732" s="143">
        <f t="shared" si="174"/>
        <v>0</v>
      </c>
      <c r="Z732" s="143">
        <f t="shared" si="175"/>
        <v>0</v>
      </c>
      <c r="AA732" s="143">
        <f t="shared" si="176"/>
        <v>0</v>
      </c>
      <c r="AB732" s="143">
        <f t="shared" si="177"/>
        <v>0</v>
      </c>
      <c r="AC732" s="143">
        <f t="shared" si="178"/>
        <v>0</v>
      </c>
      <c r="AD732" s="143">
        <f t="shared" si="179"/>
        <v>0</v>
      </c>
      <c r="AE732" s="142"/>
    </row>
    <row r="733" spans="1:31" x14ac:dyDescent="0.3">
      <c r="A733" s="147" t="s">
        <v>2943</v>
      </c>
      <c r="B733" s="147">
        <v>0.1454513011672568</v>
      </c>
      <c r="C733" s="146">
        <f t="shared" si="165"/>
        <v>2.8248418459291474E-4</v>
      </c>
      <c r="D733" s="145">
        <f t="shared" si="166"/>
        <v>282484.18459291477</v>
      </c>
      <c r="E733" s="144">
        <v>0</v>
      </c>
      <c r="F733" s="144">
        <v>0</v>
      </c>
      <c r="G733" s="144">
        <v>0</v>
      </c>
      <c r="H733" s="144">
        <v>0</v>
      </c>
      <c r="I733" s="144">
        <v>0</v>
      </c>
      <c r="J733" s="144">
        <v>0</v>
      </c>
      <c r="K733" s="144">
        <v>0</v>
      </c>
      <c r="L733" s="144">
        <v>0</v>
      </c>
      <c r="M733" s="144">
        <v>0</v>
      </c>
      <c r="N733" s="144">
        <v>0</v>
      </c>
      <c r="O733" s="144">
        <v>0</v>
      </c>
      <c r="P733" s="144">
        <v>0</v>
      </c>
      <c r="Q733" s="144">
        <v>0</v>
      </c>
      <c r="R733" s="143">
        <f t="shared" si="167"/>
        <v>0</v>
      </c>
      <c r="S733" s="143">
        <f t="shared" si="168"/>
        <v>0</v>
      </c>
      <c r="T733" s="143">
        <f t="shared" si="169"/>
        <v>0</v>
      </c>
      <c r="U733" s="143">
        <f t="shared" si="170"/>
        <v>0</v>
      </c>
      <c r="V733" s="143">
        <f t="shared" si="171"/>
        <v>0</v>
      </c>
      <c r="W733" s="143">
        <f t="shared" si="172"/>
        <v>0</v>
      </c>
      <c r="X733" s="143">
        <f t="shared" si="173"/>
        <v>0</v>
      </c>
      <c r="Y733" s="143">
        <f t="shared" si="174"/>
        <v>0</v>
      </c>
      <c r="Z733" s="143">
        <f t="shared" si="175"/>
        <v>0</v>
      </c>
      <c r="AA733" s="143">
        <f t="shared" si="176"/>
        <v>0</v>
      </c>
      <c r="AB733" s="143">
        <f t="shared" si="177"/>
        <v>0</v>
      </c>
      <c r="AC733" s="143">
        <f t="shared" si="178"/>
        <v>0</v>
      </c>
      <c r="AD733" s="143">
        <f t="shared" si="179"/>
        <v>0</v>
      </c>
      <c r="AE733" s="142"/>
    </row>
    <row r="734" spans="1:31" x14ac:dyDescent="0.3">
      <c r="A734" s="147" t="s">
        <v>2942</v>
      </c>
      <c r="B734" s="147">
        <v>4.7811758618972799E-2</v>
      </c>
      <c r="C734" s="146">
        <f t="shared" si="165"/>
        <v>9.2856272436524668E-5</v>
      </c>
      <c r="D734" s="145">
        <f t="shared" si="166"/>
        <v>92856.272436524669</v>
      </c>
      <c r="E734" s="144">
        <v>0</v>
      </c>
      <c r="F734" s="144">
        <v>0</v>
      </c>
      <c r="G734" s="144">
        <v>0.28999999999999998</v>
      </c>
      <c r="H734" s="144">
        <v>0.28999999999999998</v>
      </c>
      <c r="I734" s="144">
        <v>0</v>
      </c>
      <c r="J734" s="144">
        <v>0</v>
      </c>
      <c r="K734" s="144">
        <v>0</v>
      </c>
      <c r="L734" s="144">
        <v>0.28999999999999998</v>
      </c>
      <c r="M734" s="144">
        <v>0</v>
      </c>
      <c r="N734" s="144">
        <v>0</v>
      </c>
      <c r="O734" s="144">
        <v>0</v>
      </c>
      <c r="P734" s="144">
        <v>0</v>
      </c>
      <c r="Q734" s="144">
        <v>0.28999999999999998</v>
      </c>
      <c r="R734" s="143">
        <f t="shared" si="167"/>
        <v>0</v>
      </c>
      <c r="S734" s="143">
        <f t="shared" si="168"/>
        <v>0</v>
      </c>
      <c r="T734" s="143">
        <f t="shared" si="169"/>
        <v>269.28319006592153</v>
      </c>
      <c r="U734" s="143">
        <f t="shared" si="170"/>
        <v>269.28319006592153</v>
      </c>
      <c r="V734" s="143">
        <f t="shared" si="171"/>
        <v>0</v>
      </c>
      <c r="W734" s="143">
        <f t="shared" si="172"/>
        <v>0</v>
      </c>
      <c r="X734" s="143">
        <f t="shared" si="173"/>
        <v>0</v>
      </c>
      <c r="Y734" s="143">
        <f t="shared" si="174"/>
        <v>269.28319006592153</v>
      </c>
      <c r="Z734" s="143">
        <f t="shared" si="175"/>
        <v>0</v>
      </c>
      <c r="AA734" s="143">
        <f t="shared" si="176"/>
        <v>0</v>
      </c>
      <c r="AB734" s="143">
        <f t="shared" si="177"/>
        <v>0</v>
      </c>
      <c r="AC734" s="143">
        <f t="shared" si="178"/>
        <v>0</v>
      </c>
      <c r="AD734" s="143">
        <f t="shared" si="179"/>
        <v>269.28319006592153</v>
      </c>
      <c r="AE734" s="142"/>
    </row>
    <row r="735" spans="1:31" x14ac:dyDescent="0.3">
      <c r="A735" s="147" t="s">
        <v>2941</v>
      </c>
      <c r="B735" s="147">
        <v>0.18279180979514986</v>
      </c>
      <c r="C735" s="146">
        <f t="shared" si="165"/>
        <v>3.5500401114232211E-4</v>
      </c>
      <c r="D735" s="145">
        <f t="shared" si="166"/>
        <v>355004.0111423221</v>
      </c>
      <c r="E735" s="144">
        <v>0.27</v>
      </c>
      <c r="F735" s="144">
        <v>0.27</v>
      </c>
      <c r="G735" s="144">
        <v>0</v>
      </c>
      <c r="H735" s="144">
        <v>0</v>
      </c>
      <c r="I735" s="144">
        <v>0</v>
      </c>
      <c r="J735" s="144">
        <v>0</v>
      </c>
      <c r="K735" s="144">
        <v>0</v>
      </c>
      <c r="L735" s="144">
        <v>0</v>
      </c>
      <c r="M735" s="144">
        <v>0</v>
      </c>
      <c r="N735" s="144">
        <v>0</v>
      </c>
      <c r="O735" s="144">
        <v>0</v>
      </c>
      <c r="P735" s="144">
        <v>0</v>
      </c>
      <c r="Q735" s="144">
        <v>0.27</v>
      </c>
      <c r="R735" s="143">
        <f t="shared" si="167"/>
        <v>958.51083008426974</v>
      </c>
      <c r="S735" s="143">
        <f t="shared" si="168"/>
        <v>958.51083008426974</v>
      </c>
      <c r="T735" s="143">
        <f t="shared" si="169"/>
        <v>0</v>
      </c>
      <c r="U735" s="143">
        <f t="shared" si="170"/>
        <v>0</v>
      </c>
      <c r="V735" s="143">
        <f t="shared" si="171"/>
        <v>0</v>
      </c>
      <c r="W735" s="143">
        <f t="shared" si="172"/>
        <v>0</v>
      </c>
      <c r="X735" s="143">
        <f t="shared" si="173"/>
        <v>0</v>
      </c>
      <c r="Y735" s="143">
        <f t="shared" si="174"/>
        <v>0</v>
      </c>
      <c r="Z735" s="143">
        <f t="shared" si="175"/>
        <v>0</v>
      </c>
      <c r="AA735" s="143">
        <f t="shared" si="176"/>
        <v>0</v>
      </c>
      <c r="AB735" s="143">
        <f t="shared" si="177"/>
        <v>0</v>
      </c>
      <c r="AC735" s="143">
        <f t="shared" si="178"/>
        <v>0</v>
      </c>
      <c r="AD735" s="143">
        <f t="shared" si="179"/>
        <v>958.51083008426974</v>
      </c>
      <c r="AE735" s="142"/>
    </row>
    <row r="736" spans="1:31" x14ac:dyDescent="0.3">
      <c r="A736" s="147" t="s">
        <v>2940</v>
      </c>
      <c r="B736" s="147">
        <v>7.694152981211877E-2</v>
      </c>
      <c r="C736" s="146">
        <f t="shared" si="165"/>
        <v>1.4942984446261265E-4</v>
      </c>
      <c r="D736" s="145">
        <f t="shared" si="166"/>
        <v>149429.84446261264</v>
      </c>
      <c r="E736" s="144">
        <v>0</v>
      </c>
      <c r="F736" s="144">
        <v>0</v>
      </c>
      <c r="G736" s="144">
        <v>22.26</v>
      </c>
      <c r="H736" s="144">
        <v>0</v>
      </c>
      <c r="I736" s="144">
        <v>0</v>
      </c>
      <c r="J736" s="144">
        <v>0</v>
      </c>
      <c r="K736" s="144">
        <v>0</v>
      </c>
      <c r="L736" s="144">
        <v>0</v>
      </c>
      <c r="M736" s="144">
        <v>0</v>
      </c>
      <c r="N736" s="144">
        <v>0</v>
      </c>
      <c r="O736" s="144">
        <v>0</v>
      </c>
      <c r="P736" s="144">
        <v>0</v>
      </c>
      <c r="Q736" s="144">
        <v>22.26</v>
      </c>
      <c r="R736" s="143">
        <f t="shared" si="167"/>
        <v>0</v>
      </c>
      <c r="S736" s="143">
        <f t="shared" si="168"/>
        <v>0</v>
      </c>
      <c r="T736" s="143">
        <f t="shared" si="169"/>
        <v>33263.083377377574</v>
      </c>
      <c r="U736" s="143">
        <f t="shared" si="170"/>
        <v>0</v>
      </c>
      <c r="V736" s="143">
        <f t="shared" si="171"/>
        <v>0</v>
      </c>
      <c r="W736" s="143">
        <f t="shared" si="172"/>
        <v>0</v>
      </c>
      <c r="X736" s="143">
        <f t="shared" si="173"/>
        <v>0</v>
      </c>
      <c r="Y736" s="143">
        <f t="shared" si="174"/>
        <v>0</v>
      </c>
      <c r="Z736" s="143">
        <f t="shared" si="175"/>
        <v>0</v>
      </c>
      <c r="AA736" s="143">
        <f t="shared" si="176"/>
        <v>0</v>
      </c>
      <c r="AB736" s="143">
        <f t="shared" si="177"/>
        <v>0</v>
      </c>
      <c r="AC736" s="143">
        <f t="shared" si="178"/>
        <v>0</v>
      </c>
      <c r="AD736" s="143">
        <f t="shared" si="179"/>
        <v>33263.083377377574</v>
      </c>
      <c r="AE736" s="142"/>
    </row>
    <row r="737" spans="1:31" x14ac:dyDescent="0.3">
      <c r="A737" s="147" t="s">
        <v>2939</v>
      </c>
      <c r="B737" s="147">
        <v>0.1854017874389281</v>
      </c>
      <c r="C737" s="146">
        <f t="shared" si="165"/>
        <v>3.6007290637111501E-4</v>
      </c>
      <c r="D737" s="145">
        <f t="shared" si="166"/>
        <v>360072.90637111501</v>
      </c>
      <c r="E737" s="144">
        <v>0</v>
      </c>
      <c r="F737" s="144">
        <v>0</v>
      </c>
      <c r="G737" s="144">
        <v>0</v>
      </c>
      <c r="H737" s="144">
        <v>0</v>
      </c>
      <c r="I737" s="144">
        <v>0</v>
      </c>
      <c r="J737" s="144">
        <v>0</v>
      </c>
      <c r="K737" s="144">
        <v>0</v>
      </c>
      <c r="L737" s="144">
        <v>0</v>
      </c>
      <c r="M737" s="144">
        <v>0</v>
      </c>
      <c r="N737" s="144">
        <v>0</v>
      </c>
      <c r="O737" s="144">
        <v>0</v>
      </c>
      <c r="P737" s="144">
        <v>0</v>
      </c>
      <c r="Q737" s="144">
        <v>0</v>
      </c>
      <c r="R737" s="143">
        <f t="shared" si="167"/>
        <v>0</v>
      </c>
      <c r="S737" s="143">
        <f t="shared" si="168"/>
        <v>0</v>
      </c>
      <c r="T737" s="143">
        <f t="shared" si="169"/>
        <v>0</v>
      </c>
      <c r="U737" s="143">
        <f t="shared" si="170"/>
        <v>0</v>
      </c>
      <c r="V737" s="143">
        <f t="shared" si="171"/>
        <v>0</v>
      </c>
      <c r="W737" s="143">
        <f t="shared" si="172"/>
        <v>0</v>
      </c>
      <c r="X737" s="143">
        <f t="shared" si="173"/>
        <v>0</v>
      </c>
      <c r="Y737" s="143">
        <f t="shared" si="174"/>
        <v>0</v>
      </c>
      <c r="Z737" s="143">
        <f t="shared" si="175"/>
        <v>0</v>
      </c>
      <c r="AA737" s="143">
        <f t="shared" si="176"/>
        <v>0</v>
      </c>
      <c r="AB737" s="143">
        <f t="shared" si="177"/>
        <v>0</v>
      </c>
      <c r="AC737" s="143">
        <f t="shared" si="178"/>
        <v>0</v>
      </c>
      <c r="AD737" s="143">
        <f t="shared" si="179"/>
        <v>0</v>
      </c>
      <c r="AE737" s="142"/>
    </row>
    <row r="738" spans="1:31" x14ac:dyDescent="0.3">
      <c r="A738" s="147" t="s">
        <v>2938</v>
      </c>
      <c r="B738" s="147">
        <v>0.39860103469190589</v>
      </c>
      <c r="C738" s="146">
        <f t="shared" si="165"/>
        <v>7.7413187341209369E-4</v>
      </c>
      <c r="D738" s="145">
        <f t="shared" si="166"/>
        <v>774131.87341209373</v>
      </c>
      <c r="E738" s="144">
        <v>0.1</v>
      </c>
      <c r="F738" s="144">
        <v>0.1</v>
      </c>
      <c r="G738" s="144">
        <v>2.09</v>
      </c>
      <c r="H738" s="144">
        <v>0</v>
      </c>
      <c r="I738" s="144">
        <v>0</v>
      </c>
      <c r="J738" s="144">
        <v>0</v>
      </c>
      <c r="K738" s="144">
        <v>0</v>
      </c>
      <c r="L738" s="144">
        <v>0</v>
      </c>
      <c r="M738" s="144">
        <v>0</v>
      </c>
      <c r="N738" s="144">
        <v>0</v>
      </c>
      <c r="O738" s="144">
        <v>0</v>
      </c>
      <c r="P738" s="144">
        <v>1.17</v>
      </c>
      <c r="Q738" s="144">
        <v>2.19</v>
      </c>
      <c r="R738" s="143">
        <f t="shared" si="167"/>
        <v>774.13187341209368</v>
      </c>
      <c r="S738" s="143">
        <f t="shared" si="168"/>
        <v>774.13187341209368</v>
      </c>
      <c r="T738" s="143">
        <f t="shared" si="169"/>
        <v>16179.356154312756</v>
      </c>
      <c r="U738" s="143">
        <f t="shared" si="170"/>
        <v>0</v>
      </c>
      <c r="V738" s="143">
        <f t="shared" si="171"/>
        <v>0</v>
      </c>
      <c r="W738" s="143">
        <f t="shared" si="172"/>
        <v>0</v>
      </c>
      <c r="X738" s="143">
        <f t="shared" si="173"/>
        <v>0</v>
      </c>
      <c r="Y738" s="143">
        <f t="shared" si="174"/>
        <v>0</v>
      </c>
      <c r="Z738" s="143">
        <f t="shared" si="175"/>
        <v>0</v>
      </c>
      <c r="AA738" s="143">
        <f t="shared" si="176"/>
        <v>0</v>
      </c>
      <c r="AB738" s="143">
        <f t="shared" si="177"/>
        <v>0</v>
      </c>
      <c r="AC738" s="143">
        <f t="shared" si="178"/>
        <v>9057.3429189214967</v>
      </c>
      <c r="AD738" s="143">
        <f t="shared" si="179"/>
        <v>16953.488027724852</v>
      </c>
      <c r="AE738" s="142"/>
    </row>
    <row r="739" spans="1:31" x14ac:dyDescent="0.3">
      <c r="A739" s="147" t="s">
        <v>2937</v>
      </c>
      <c r="B739" s="147">
        <v>0.3594249325944574</v>
      </c>
      <c r="C739" s="146">
        <f t="shared" si="165"/>
        <v>6.9804710024254455E-4</v>
      </c>
      <c r="D739" s="145">
        <f t="shared" si="166"/>
        <v>698047.10024254455</v>
      </c>
      <c r="E739" s="144">
        <v>0</v>
      </c>
      <c r="F739" s="144">
        <v>0</v>
      </c>
      <c r="G739" s="144">
        <v>0</v>
      </c>
      <c r="H739" s="144">
        <v>0</v>
      </c>
      <c r="I739" s="144">
        <v>0</v>
      </c>
      <c r="J739" s="144">
        <v>0</v>
      </c>
      <c r="K739" s="144">
        <v>0</v>
      </c>
      <c r="L739" s="144">
        <v>0</v>
      </c>
      <c r="M739" s="144">
        <v>0</v>
      </c>
      <c r="N739" s="144">
        <v>0</v>
      </c>
      <c r="O739" s="144">
        <v>0</v>
      </c>
      <c r="P739" s="144">
        <v>0</v>
      </c>
      <c r="Q739" s="144">
        <v>0</v>
      </c>
      <c r="R739" s="143">
        <f t="shared" si="167"/>
        <v>0</v>
      </c>
      <c r="S739" s="143">
        <f t="shared" si="168"/>
        <v>0</v>
      </c>
      <c r="T739" s="143">
        <f t="shared" si="169"/>
        <v>0</v>
      </c>
      <c r="U739" s="143">
        <f t="shared" si="170"/>
        <v>0</v>
      </c>
      <c r="V739" s="143">
        <f t="shared" si="171"/>
        <v>0</v>
      </c>
      <c r="W739" s="143">
        <f t="shared" si="172"/>
        <v>0</v>
      </c>
      <c r="X739" s="143">
        <f t="shared" si="173"/>
        <v>0</v>
      </c>
      <c r="Y739" s="143">
        <f t="shared" si="174"/>
        <v>0</v>
      </c>
      <c r="Z739" s="143">
        <f t="shared" si="175"/>
        <v>0</v>
      </c>
      <c r="AA739" s="143">
        <f t="shared" si="176"/>
        <v>0</v>
      </c>
      <c r="AB739" s="143">
        <f t="shared" si="177"/>
        <v>0</v>
      </c>
      <c r="AC739" s="143">
        <f t="shared" si="178"/>
        <v>0</v>
      </c>
      <c r="AD739" s="143">
        <f t="shared" si="179"/>
        <v>0</v>
      </c>
      <c r="AE739" s="142"/>
    </row>
    <row r="740" spans="1:31" x14ac:dyDescent="0.3">
      <c r="A740" s="147" t="s">
        <v>2936</v>
      </c>
      <c r="B740" s="147">
        <v>0.43362240353068837</v>
      </c>
      <c r="C740" s="146">
        <f t="shared" si="165"/>
        <v>8.4214764735402012E-4</v>
      </c>
      <c r="D740" s="145">
        <f t="shared" si="166"/>
        <v>842147.64735402016</v>
      </c>
      <c r="E740" s="144">
        <v>0</v>
      </c>
      <c r="F740" s="144">
        <v>0</v>
      </c>
      <c r="G740" s="144">
        <v>0</v>
      </c>
      <c r="H740" s="144">
        <v>0</v>
      </c>
      <c r="I740" s="144">
        <v>0</v>
      </c>
      <c r="J740" s="144">
        <v>0</v>
      </c>
      <c r="K740" s="144">
        <v>0</v>
      </c>
      <c r="L740" s="144">
        <v>0</v>
      </c>
      <c r="M740" s="144">
        <v>0</v>
      </c>
      <c r="N740" s="144">
        <v>0</v>
      </c>
      <c r="O740" s="144">
        <v>0</v>
      </c>
      <c r="P740" s="144">
        <v>0</v>
      </c>
      <c r="Q740" s="144">
        <v>0</v>
      </c>
      <c r="R740" s="143">
        <f t="shared" si="167"/>
        <v>0</v>
      </c>
      <c r="S740" s="143">
        <f t="shared" si="168"/>
        <v>0</v>
      </c>
      <c r="T740" s="143">
        <f t="shared" si="169"/>
        <v>0</v>
      </c>
      <c r="U740" s="143">
        <f t="shared" si="170"/>
        <v>0</v>
      </c>
      <c r="V740" s="143">
        <f t="shared" si="171"/>
        <v>0</v>
      </c>
      <c r="W740" s="143">
        <f t="shared" si="172"/>
        <v>0</v>
      </c>
      <c r="X740" s="143">
        <f t="shared" si="173"/>
        <v>0</v>
      </c>
      <c r="Y740" s="143">
        <f t="shared" si="174"/>
        <v>0</v>
      </c>
      <c r="Z740" s="143">
        <f t="shared" si="175"/>
        <v>0</v>
      </c>
      <c r="AA740" s="143">
        <f t="shared" si="176"/>
        <v>0</v>
      </c>
      <c r="AB740" s="143">
        <f t="shared" si="177"/>
        <v>0</v>
      </c>
      <c r="AC740" s="143">
        <f t="shared" si="178"/>
        <v>0</v>
      </c>
      <c r="AD740" s="143">
        <f t="shared" si="179"/>
        <v>0</v>
      </c>
      <c r="AE740" s="142"/>
    </row>
    <row r="741" spans="1:31" x14ac:dyDescent="0.3">
      <c r="A741" s="147" t="s">
        <v>2935</v>
      </c>
      <c r="B741" s="147">
        <v>0.3285916210351546</v>
      </c>
      <c r="C741" s="146">
        <f t="shared" si="165"/>
        <v>6.38165044845094E-4</v>
      </c>
      <c r="D741" s="145">
        <f t="shared" si="166"/>
        <v>638165.04484509397</v>
      </c>
      <c r="E741" s="144">
        <v>4.5999999999999996</v>
      </c>
      <c r="F741" s="144">
        <v>3.78</v>
      </c>
      <c r="G741" s="144">
        <v>0</v>
      </c>
      <c r="H741" s="144">
        <v>0</v>
      </c>
      <c r="I741" s="144">
        <v>0</v>
      </c>
      <c r="J741" s="144">
        <v>0</v>
      </c>
      <c r="K741" s="144">
        <v>0</v>
      </c>
      <c r="L741" s="144">
        <v>0</v>
      </c>
      <c r="M741" s="144">
        <v>0</v>
      </c>
      <c r="N741" s="144">
        <v>0</v>
      </c>
      <c r="O741" s="144">
        <v>0</v>
      </c>
      <c r="P741" s="144">
        <v>0</v>
      </c>
      <c r="Q741" s="144">
        <v>4.5999999999999996</v>
      </c>
      <c r="R741" s="143">
        <f t="shared" si="167"/>
        <v>29355.592062874319</v>
      </c>
      <c r="S741" s="143">
        <f t="shared" si="168"/>
        <v>24122.638695144549</v>
      </c>
      <c r="T741" s="143">
        <f t="shared" si="169"/>
        <v>0</v>
      </c>
      <c r="U741" s="143">
        <f t="shared" si="170"/>
        <v>0</v>
      </c>
      <c r="V741" s="143">
        <f t="shared" si="171"/>
        <v>0</v>
      </c>
      <c r="W741" s="143">
        <f t="shared" si="172"/>
        <v>0</v>
      </c>
      <c r="X741" s="143">
        <f t="shared" si="173"/>
        <v>0</v>
      </c>
      <c r="Y741" s="143">
        <f t="shared" si="174"/>
        <v>0</v>
      </c>
      <c r="Z741" s="143">
        <f t="shared" si="175"/>
        <v>0</v>
      </c>
      <c r="AA741" s="143">
        <f t="shared" si="176"/>
        <v>0</v>
      </c>
      <c r="AB741" s="143">
        <f t="shared" si="177"/>
        <v>0</v>
      </c>
      <c r="AC741" s="143">
        <f t="shared" si="178"/>
        <v>0</v>
      </c>
      <c r="AD741" s="143">
        <f t="shared" si="179"/>
        <v>29355.592062874319</v>
      </c>
      <c r="AE741" s="142"/>
    </row>
    <row r="742" spans="1:31" x14ac:dyDescent="0.3">
      <c r="A742" s="147" t="s">
        <v>2934</v>
      </c>
      <c r="B742" s="147">
        <v>2.4524250790373459E-2</v>
      </c>
      <c r="C742" s="146">
        <f t="shared" si="165"/>
        <v>4.7629089129319669E-5</v>
      </c>
      <c r="D742" s="145">
        <f t="shared" si="166"/>
        <v>47629.089129319669</v>
      </c>
      <c r="E742" s="144">
        <v>0</v>
      </c>
      <c r="F742" s="144">
        <v>0</v>
      </c>
      <c r="G742" s="144">
        <v>0</v>
      </c>
      <c r="H742" s="144">
        <v>0</v>
      </c>
      <c r="I742" s="144">
        <v>0</v>
      </c>
      <c r="J742" s="144">
        <v>0</v>
      </c>
      <c r="K742" s="144">
        <v>0</v>
      </c>
      <c r="L742" s="144">
        <v>0</v>
      </c>
      <c r="M742" s="144">
        <v>0</v>
      </c>
      <c r="N742" s="144">
        <v>0</v>
      </c>
      <c r="O742" s="144">
        <v>0</v>
      </c>
      <c r="P742" s="144">
        <v>0</v>
      </c>
      <c r="Q742" s="144">
        <v>0</v>
      </c>
      <c r="R742" s="143">
        <f t="shared" si="167"/>
        <v>0</v>
      </c>
      <c r="S742" s="143">
        <f t="shared" si="168"/>
        <v>0</v>
      </c>
      <c r="T742" s="143">
        <f t="shared" si="169"/>
        <v>0</v>
      </c>
      <c r="U742" s="143">
        <f t="shared" si="170"/>
        <v>0</v>
      </c>
      <c r="V742" s="143">
        <f t="shared" si="171"/>
        <v>0</v>
      </c>
      <c r="W742" s="143">
        <f t="shared" si="172"/>
        <v>0</v>
      </c>
      <c r="X742" s="143">
        <f t="shared" si="173"/>
        <v>0</v>
      </c>
      <c r="Y742" s="143">
        <f t="shared" si="174"/>
        <v>0</v>
      </c>
      <c r="Z742" s="143">
        <f t="shared" si="175"/>
        <v>0</v>
      </c>
      <c r="AA742" s="143">
        <f t="shared" si="176"/>
        <v>0</v>
      </c>
      <c r="AB742" s="143">
        <f t="shared" si="177"/>
        <v>0</v>
      </c>
      <c r="AC742" s="143">
        <f t="shared" si="178"/>
        <v>0</v>
      </c>
      <c r="AD742" s="143">
        <f t="shared" si="179"/>
        <v>0</v>
      </c>
      <c r="AE742" s="142"/>
    </row>
    <row r="743" spans="1:31" x14ac:dyDescent="0.3">
      <c r="A743" s="147" t="s">
        <v>2933</v>
      </c>
      <c r="B743" s="147">
        <v>0.36457648123962139</v>
      </c>
      <c r="C743" s="146">
        <f t="shared" si="165"/>
        <v>7.0805203664903638E-4</v>
      </c>
      <c r="D743" s="145">
        <f t="shared" si="166"/>
        <v>708052.03664903634</v>
      </c>
      <c r="E743" s="144">
        <v>5.92</v>
      </c>
      <c r="F743" s="144">
        <v>5.92</v>
      </c>
      <c r="G743" s="144">
        <v>0</v>
      </c>
      <c r="H743" s="144">
        <v>0</v>
      </c>
      <c r="I743" s="144">
        <v>0.01</v>
      </c>
      <c r="J743" s="144">
        <v>0</v>
      </c>
      <c r="K743" s="144">
        <v>0</v>
      </c>
      <c r="L743" s="144">
        <v>0.01</v>
      </c>
      <c r="M743" s="144">
        <v>0</v>
      </c>
      <c r="N743" s="144">
        <v>0</v>
      </c>
      <c r="O743" s="144">
        <v>0</v>
      </c>
      <c r="P743" s="144">
        <v>0</v>
      </c>
      <c r="Q743" s="144">
        <v>5.92</v>
      </c>
      <c r="R743" s="143">
        <f t="shared" si="167"/>
        <v>41916.680569622949</v>
      </c>
      <c r="S743" s="143">
        <f t="shared" si="168"/>
        <v>41916.680569622949</v>
      </c>
      <c r="T743" s="143">
        <f t="shared" si="169"/>
        <v>0</v>
      </c>
      <c r="U743" s="143">
        <f t="shared" si="170"/>
        <v>0</v>
      </c>
      <c r="V743" s="143">
        <f t="shared" si="171"/>
        <v>70.805203664903644</v>
      </c>
      <c r="W743" s="143">
        <f t="shared" si="172"/>
        <v>0</v>
      </c>
      <c r="X743" s="143">
        <f t="shared" si="173"/>
        <v>0</v>
      </c>
      <c r="Y743" s="143">
        <f t="shared" si="174"/>
        <v>70.805203664903644</v>
      </c>
      <c r="Z743" s="143">
        <f t="shared" si="175"/>
        <v>0</v>
      </c>
      <c r="AA743" s="143">
        <f t="shared" si="176"/>
        <v>0</v>
      </c>
      <c r="AB743" s="143">
        <f t="shared" si="177"/>
        <v>0</v>
      </c>
      <c r="AC743" s="143">
        <f t="shared" si="178"/>
        <v>0</v>
      </c>
      <c r="AD743" s="143">
        <f t="shared" si="179"/>
        <v>41916.680569622949</v>
      </c>
      <c r="AE743" s="142"/>
    </row>
    <row r="744" spans="1:31" x14ac:dyDescent="0.3">
      <c r="A744" s="147" t="s">
        <v>2932</v>
      </c>
      <c r="B744" s="147">
        <v>0.58001668796451467</v>
      </c>
      <c r="C744" s="146">
        <f t="shared" si="165"/>
        <v>1.1264632205766959E-3</v>
      </c>
      <c r="D744" s="145">
        <f t="shared" si="166"/>
        <v>1126463.2205766959</v>
      </c>
      <c r="E744" s="144">
        <v>0</v>
      </c>
      <c r="F744" s="144">
        <v>0</v>
      </c>
      <c r="G744" s="144">
        <v>0</v>
      </c>
      <c r="H744" s="144">
        <v>0</v>
      </c>
      <c r="I744" s="144">
        <v>0</v>
      </c>
      <c r="J744" s="144">
        <v>0</v>
      </c>
      <c r="K744" s="144">
        <v>0</v>
      </c>
      <c r="L744" s="144">
        <v>0</v>
      </c>
      <c r="M744" s="144">
        <v>0</v>
      </c>
      <c r="N744" s="144">
        <v>0</v>
      </c>
      <c r="O744" s="144">
        <v>0</v>
      </c>
      <c r="P744" s="144">
        <v>0</v>
      </c>
      <c r="Q744" s="144">
        <v>0</v>
      </c>
      <c r="R744" s="143">
        <f t="shared" si="167"/>
        <v>0</v>
      </c>
      <c r="S744" s="143">
        <f t="shared" si="168"/>
        <v>0</v>
      </c>
      <c r="T744" s="143">
        <f t="shared" si="169"/>
        <v>0</v>
      </c>
      <c r="U744" s="143">
        <f t="shared" si="170"/>
        <v>0</v>
      </c>
      <c r="V744" s="143">
        <f t="shared" si="171"/>
        <v>0</v>
      </c>
      <c r="W744" s="143">
        <f t="shared" si="172"/>
        <v>0</v>
      </c>
      <c r="X744" s="143">
        <f t="shared" si="173"/>
        <v>0</v>
      </c>
      <c r="Y744" s="143">
        <f t="shared" si="174"/>
        <v>0</v>
      </c>
      <c r="Z744" s="143">
        <f t="shared" si="175"/>
        <v>0</v>
      </c>
      <c r="AA744" s="143">
        <f t="shared" si="176"/>
        <v>0</v>
      </c>
      <c r="AB744" s="143">
        <f t="shared" si="177"/>
        <v>0</v>
      </c>
      <c r="AC744" s="143">
        <f t="shared" si="178"/>
        <v>0</v>
      </c>
      <c r="AD744" s="143">
        <f t="shared" si="179"/>
        <v>0</v>
      </c>
      <c r="AE744" s="142"/>
    </row>
    <row r="745" spans="1:31" x14ac:dyDescent="0.3">
      <c r="A745" s="147" t="s">
        <v>2931</v>
      </c>
      <c r="B745" s="147">
        <v>0.86554963970051457</v>
      </c>
      <c r="C745" s="146">
        <f t="shared" si="165"/>
        <v>1.6810030727351956E-3</v>
      </c>
      <c r="D745" s="145">
        <f t="shared" si="166"/>
        <v>1681003.0727351955</v>
      </c>
      <c r="E745" s="144">
        <v>0</v>
      </c>
      <c r="F745" s="144">
        <v>0</v>
      </c>
      <c r="G745" s="144">
        <v>0</v>
      </c>
      <c r="H745" s="144">
        <v>0</v>
      </c>
      <c r="I745" s="144">
        <v>0</v>
      </c>
      <c r="J745" s="144">
        <v>0</v>
      </c>
      <c r="K745" s="144">
        <v>0</v>
      </c>
      <c r="L745" s="144">
        <v>0</v>
      </c>
      <c r="M745" s="144">
        <v>0</v>
      </c>
      <c r="N745" s="144">
        <v>0</v>
      </c>
      <c r="O745" s="144">
        <v>0</v>
      </c>
      <c r="P745" s="144">
        <v>0</v>
      </c>
      <c r="Q745" s="144">
        <v>0</v>
      </c>
      <c r="R745" s="143">
        <f t="shared" si="167"/>
        <v>0</v>
      </c>
      <c r="S745" s="143">
        <f t="shared" si="168"/>
        <v>0</v>
      </c>
      <c r="T745" s="143">
        <f t="shared" si="169"/>
        <v>0</v>
      </c>
      <c r="U745" s="143">
        <f t="shared" si="170"/>
        <v>0</v>
      </c>
      <c r="V745" s="143">
        <f t="shared" si="171"/>
        <v>0</v>
      </c>
      <c r="W745" s="143">
        <f t="shared" si="172"/>
        <v>0</v>
      </c>
      <c r="X745" s="143">
        <f t="shared" si="173"/>
        <v>0</v>
      </c>
      <c r="Y745" s="143">
        <f t="shared" si="174"/>
        <v>0</v>
      </c>
      <c r="Z745" s="143">
        <f t="shared" si="175"/>
        <v>0</v>
      </c>
      <c r="AA745" s="143">
        <f t="shared" si="176"/>
        <v>0</v>
      </c>
      <c r="AB745" s="143">
        <f t="shared" si="177"/>
        <v>0</v>
      </c>
      <c r="AC745" s="143">
        <f t="shared" si="178"/>
        <v>0</v>
      </c>
      <c r="AD745" s="143">
        <f t="shared" si="179"/>
        <v>0</v>
      </c>
      <c r="AE745" s="142"/>
    </row>
    <row r="746" spans="1:31" x14ac:dyDescent="0.3">
      <c r="A746" s="147" t="s">
        <v>2930</v>
      </c>
      <c r="B746" s="147">
        <v>0.70143386462072099</v>
      </c>
      <c r="C746" s="146">
        <f t="shared" si="165"/>
        <v>1.3622702011128272E-3</v>
      </c>
      <c r="D746" s="145">
        <f t="shared" si="166"/>
        <v>1362270.2011128273</v>
      </c>
      <c r="E746" s="144">
        <v>0</v>
      </c>
      <c r="F746" s="144">
        <v>0</v>
      </c>
      <c r="G746" s="144">
        <v>0</v>
      </c>
      <c r="H746" s="144">
        <v>0</v>
      </c>
      <c r="I746" s="144">
        <v>0</v>
      </c>
      <c r="J746" s="144">
        <v>0</v>
      </c>
      <c r="K746" s="144">
        <v>0</v>
      </c>
      <c r="L746" s="144">
        <v>0</v>
      </c>
      <c r="M746" s="144">
        <v>0</v>
      </c>
      <c r="N746" s="144">
        <v>0</v>
      </c>
      <c r="O746" s="144">
        <v>0</v>
      </c>
      <c r="P746" s="144">
        <v>0</v>
      </c>
      <c r="Q746" s="144">
        <v>0</v>
      </c>
      <c r="R746" s="143">
        <f t="shared" si="167"/>
        <v>0</v>
      </c>
      <c r="S746" s="143">
        <f t="shared" si="168"/>
        <v>0</v>
      </c>
      <c r="T746" s="143">
        <f t="shared" si="169"/>
        <v>0</v>
      </c>
      <c r="U746" s="143">
        <f t="shared" si="170"/>
        <v>0</v>
      </c>
      <c r="V746" s="143">
        <f t="shared" si="171"/>
        <v>0</v>
      </c>
      <c r="W746" s="143">
        <f t="shared" si="172"/>
        <v>0</v>
      </c>
      <c r="X746" s="143">
        <f t="shared" si="173"/>
        <v>0</v>
      </c>
      <c r="Y746" s="143">
        <f t="shared" si="174"/>
        <v>0</v>
      </c>
      <c r="Z746" s="143">
        <f t="shared" si="175"/>
        <v>0</v>
      </c>
      <c r="AA746" s="143">
        <f t="shared" si="176"/>
        <v>0</v>
      </c>
      <c r="AB746" s="143">
        <f t="shared" si="177"/>
        <v>0</v>
      </c>
      <c r="AC746" s="143">
        <f t="shared" si="178"/>
        <v>0</v>
      </c>
      <c r="AD746" s="143">
        <f t="shared" si="179"/>
        <v>0</v>
      </c>
      <c r="AE746" s="142"/>
    </row>
    <row r="747" spans="1:31" x14ac:dyDescent="0.3">
      <c r="A747" s="147" t="s">
        <v>2929</v>
      </c>
      <c r="B747" s="147">
        <v>0.6432063724229623</v>
      </c>
      <c r="C747" s="146">
        <f t="shared" si="165"/>
        <v>1.2491853024396971E-3</v>
      </c>
      <c r="D747" s="145">
        <f t="shared" si="166"/>
        <v>1249185.3024396971</v>
      </c>
      <c r="E747" s="144">
        <v>0</v>
      </c>
      <c r="F747" s="144">
        <v>0</v>
      </c>
      <c r="G747" s="144">
        <v>0</v>
      </c>
      <c r="H747" s="144">
        <v>0</v>
      </c>
      <c r="I747" s="144">
        <v>0</v>
      </c>
      <c r="J747" s="144">
        <v>0</v>
      </c>
      <c r="K747" s="144">
        <v>0</v>
      </c>
      <c r="L747" s="144">
        <v>0</v>
      </c>
      <c r="M747" s="144">
        <v>0</v>
      </c>
      <c r="N747" s="144">
        <v>0</v>
      </c>
      <c r="O747" s="144">
        <v>0</v>
      </c>
      <c r="P747" s="144">
        <v>0</v>
      </c>
      <c r="Q747" s="144">
        <v>0</v>
      </c>
      <c r="R747" s="143">
        <f t="shared" si="167"/>
        <v>0</v>
      </c>
      <c r="S747" s="143">
        <f t="shared" si="168"/>
        <v>0</v>
      </c>
      <c r="T747" s="143">
        <f t="shared" si="169"/>
        <v>0</v>
      </c>
      <c r="U747" s="143">
        <f t="shared" si="170"/>
        <v>0</v>
      </c>
      <c r="V747" s="143">
        <f t="shared" si="171"/>
        <v>0</v>
      </c>
      <c r="W747" s="143">
        <f t="shared" si="172"/>
        <v>0</v>
      </c>
      <c r="X747" s="143">
        <f t="shared" si="173"/>
        <v>0</v>
      </c>
      <c r="Y747" s="143">
        <f t="shared" si="174"/>
        <v>0</v>
      </c>
      <c r="Z747" s="143">
        <f t="shared" si="175"/>
        <v>0</v>
      </c>
      <c r="AA747" s="143">
        <f t="shared" si="176"/>
        <v>0</v>
      </c>
      <c r="AB747" s="143">
        <f t="shared" si="177"/>
        <v>0</v>
      </c>
      <c r="AC747" s="143">
        <f t="shared" si="178"/>
        <v>0</v>
      </c>
      <c r="AD747" s="143">
        <f t="shared" si="179"/>
        <v>0</v>
      </c>
      <c r="AE747" s="142"/>
    </row>
    <row r="748" spans="1:31" x14ac:dyDescent="0.3">
      <c r="A748" s="147" t="s">
        <v>2928</v>
      </c>
      <c r="B748" s="147">
        <v>0.10192057207559069</v>
      </c>
      <c r="C748" s="146">
        <f t="shared" si="165"/>
        <v>1.9794219415685704E-4</v>
      </c>
      <c r="D748" s="145">
        <f t="shared" si="166"/>
        <v>197942.19415685703</v>
      </c>
      <c r="E748" s="144">
        <v>0</v>
      </c>
      <c r="F748" s="144">
        <v>0</v>
      </c>
      <c r="G748" s="144">
        <v>0</v>
      </c>
      <c r="H748" s="144">
        <v>0</v>
      </c>
      <c r="I748" s="144">
        <v>0</v>
      </c>
      <c r="J748" s="144">
        <v>0</v>
      </c>
      <c r="K748" s="144">
        <v>0</v>
      </c>
      <c r="L748" s="144">
        <v>0</v>
      </c>
      <c r="M748" s="144">
        <v>0</v>
      </c>
      <c r="N748" s="144">
        <v>0</v>
      </c>
      <c r="O748" s="144">
        <v>3.7165313854000002</v>
      </c>
      <c r="P748" s="144">
        <v>0</v>
      </c>
      <c r="Q748" s="144">
        <v>3.7165313854000002</v>
      </c>
      <c r="R748" s="143">
        <f t="shared" si="167"/>
        <v>0</v>
      </c>
      <c r="S748" s="143">
        <f t="shared" si="168"/>
        <v>0</v>
      </c>
      <c r="T748" s="143">
        <f t="shared" si="169"/>
        <v>0</v>
      </c>
      <c r="U748" s="143">
        <f t="shared" si="170"/>
        <v>0</v>
      </c>
      <c r="V748" s="143">
        <f t="shared" si="171"/>
        <v>0</v>
      </c>
      <c r="W748" s="143">
        <f t="shared" si="172"/>
        <v>0</v>
      </c>
      <c r="X748" s="143">
        <f t="shared" si="173"/>
        <v>0</v>
      </c>
      <c r="Y748" s="143">
        <f t="shared" si="174"/>
        <v>0</v>
      </c>
      <c r="Z748" s="143">
        <f t="shared" si="175"/>
        <v>0</v>
      </c>
      <c r="AA748" s="143">
        <f t="shared" si="176"/>
        <v>0</v>
      </c>
      <c r="AB748" s="143">
        <f t="shared" si="177"/>
        <v>7356.5837707889968</v>
      </c>
      <c r="AC748" s="143">
        <f t="shared" si="178"/>
        <v>0</v>
      </c>
      <c r="AD748" s="143">
        <f t="shared" si="179"/>
        <v>7356.5837707889968</v>
      </c>
      <c r="AE748" s="142"/>
    </row>
    <row r="749" spans="1:31" x14ac:dyDescent="0.3">
      <c r="A749" s="147" t="s">
        <v>2927</v>
      </c>
      <c r="B749" s="147">
        <v>0.12272573715023871</v>
      </c>
      <c r="C749" s="146">
        <f t="shared" si="165"/>
        <v>2.3834836477388527E-4</v>
      </c>
      <c r="D749" s="145">
        <f t="shared" si="166"/>
        <v>238348.36477388526</v>
      </c>
      <c r="E749" s="144">
        <v>0</v>
      </c>
      <c r="F749" s="144">
        <v>0</v>
      </c>
      <c r="G749" s="144">
        <v>0</v>
      </c>
      <c r="H749" s="144">
        <v>0</v>
      </c>
      <c r="I749" s="144">
        <v>0</v>
      </c>
      <c r="J749" s="144">
        <v>0</v>
      </c>
      <c r="K749" s="144">
        <v>0</v>
      </c>
      <c r="L749" s="144">
        <v>0</v>
      </c>
      <c r="M749" s="144">
        <v>0</v>
      </c>
      <c r="N749" s="144">
        <v>0</v>
      </c>
      <c r="O749" s="144">
        <v>0</v>
      </c>
      <c r="P749" s="144">
        <v>0</v>
      </c>
      <c r="Q749" s="144">
        <v>0</v>
      </c>
      <c r="R749" s="143">
        <f t="shared" si="167"/>
        <v>0</v>
      </c>
      <c r="S749" s="143">
        <f t="shared" si="168"/>
        <v>0</v>
      </c>
      <c r="T749" s="143">
        <f t="shared" si="169"/>
        <v>0</v>
      </c>
      <c r="U749" s="143">
        <f t="shared" si="170"/>
        <v>0</v>
      </c>
      <c r="V749" s="143">
        <f t="shared" si="171"/>
        <v>0</v>
      </c>
      <c r="W749" s="143">
        <f t="shared" si="172"/>
        <v>0</v>
      </c>
      <c r="X749" s="143">
        <f t="shared" si="173"/>
        <v>0</v>
      </c>
      <c r="Y749" s="143">
        <f t="shared" si="174"/>
        <v>0</v>
      </c>
      <c r="Z749" s="143">
        <f t="shared" si="175"/>
        <v>0</v>
      </c>
      <c r="AA749" s="143">
        <f t="shared" si="176"/>
        <v>0</v>
      </c>
      <c r="AB749" s="143">
        <f t="shared" si="177"/>
        <v>0</v>
      </c>
      <c r="AC749" s="143">
        <f t="shared" si="178"/>
        <v>0</v>
      </c>
      <c r="AD749" s="143">
        <f t="shared" si="179"/>
        <v>0</v>
      </c>
      <c r="AE749" s="142"/>
    </row>
    <row r="750" spans="1:31" x14ac:dyDescent="0.3">
      <c r="A750" s="147" t="s">
        <v>2926</v>
      </c>
      <c r="B750" s="147">
        <v>0.66087693707149608</v>
      </c>
      <c r="C750" s="146">
        <f t="shared" si="165"/>
        <v>1.283503696334967E-3</v>
      </c>
      <c r="D750" s="145">
        <f t="shared" si="166"/>
        <v>1283503.6963349669</v>
      </c>
      <c r="E750" s="144">
        <v>0</v>
      </c>
      <c r="F750" s="144">
        <v>0</v>
      </c>
      <c r="G750" s="144">
        <v>34.47</v>
      </c>
      <c r="H750" s="144">
        <v>0</v>
      </c>
      <c r="I750" s="144">
        <v>0</v>
      </c>
      <c r="J750" s="144">
        <v>0</v>
      </c>
      <c r="K750" s="144">
        <v>0</v>
      </c>
      <c r="L750" s="144">
        <v>0</v>
      </c>
      <c r="M750" s="144">
        <v>0</v>
      </c>
      <c r="N750" s="144">
        <v>0</v>
      </c>
      <c r="O750" s="144">
        <v>0</v>
      </c>
      <c r="P750" s="144">
        <v>0</v>
      </c>
      <c r="Q750" s="144">
        <v>34.47</v>
      </c>
      <c r="R750" s="143">
        <f t="shared" si="167"/>
        <v>0</v>
      </c>
      <c r="S750" s="143">
        <f t="shared" si="168"/>
        <v>0</v>
      </c>
      <c r="T750" s="143">
        <f t="shared" si="169"/>
        <v>442423.72412666306</v>
      </c>
      <c r="U750" s="143">
        <f t="shared" si="170"/>
        <v>0</v>
      </c>
      <c r="V750" s="143">
        <f t="shared" si="171"/>
        <v>0</v>
      </c>
      <c r="W750" s="143">
        <f t="shared" si="172"/>
        <v>0</v>
      </c>
      <c r="X750" s="143">
        <f t="shared" si="173"/>
        <v>0</v>
      </c>
      <c r="Y750" s="143">
        <f t="shared" si="174"/>
        <v>0</v>
      </c>
      <c r="Z750" s="143">
        <f t="shared" si="175"/>
        <v>0</v>
      </c>
      <c r="AA750" s="143">
        <f t="shared" si="176"/>
        <v>0</v>
      </c>
      <c r="AB750" s="143">
        <f t="shared" si="177"/>
        <v>0</v>
      </c>
      <c r="AC750" s="143">
        <f t="shared" si="178"/>
        <v>0</v>
      </c>
      <c r="AD750" s="143">
        <f t="shared" si="179"/>
        <v>442423.72412666306</v>
      </c>
      <c r="AE750" s="142"/>
    </row>
    <row r="751" spans="1:31" x14ac:dyDescent="0.3">
      <c r="A751" s="147" t="s">
        <v>2925</v>
      </c>
      <c r="B751" s="147">
        <v>0.12195705776808852</v>
      </c>
      <c r="C751" s="146">
        <f t="shared" si="165"/>
        <v>2.3685549556792067E-4</v>
      </c>
      <c r="D751" s="145">
        <f t="shared" si="166"/>
        <v>236855.49556792068</v>
      </c>
      <c r="E751" s="144">
        <v>0</v>
      </c>
      <c r="F751" s="144">
        <v>0</v>
      </c>
      <c r="G751" s="144">
        <v>0</v>
      </c>
      <c r="H751" s="144">
        <v>0</v>
      </c>
      <c r="I751" s="144">
        <v>0</v>
      </c>
      <c r="J751" s="144">
        <v>0</v>
      </c>
      <c r="K751" s="144">
        <v>0</v>
      </c>
      <c r="L751" s="144">
        <v>0</v>
      </c>
      <c r="M751" s="144">
        <v>0</v>
      </c>
      <c r="N751" s="144">
        <v>0</v>
      </c>
      <c r="O751" s="144">
        <v>0</v>
      </c>
      <c r="P751" s="144">
        <v>0</v>
      </c>
      <c r="Q751" s="144">
        <v>0</v>
      </c>
      <c r="R751" s="143">
        <f t="shared" si="167"/>
        <v>0</v>
      </c>
      <c r="S751" s="143">
        <f t="shared" si="168"/>
        <v>0</v>
      </c>
      <c r="T751" s="143">
        <f t="shared" si="169"/>
        <v>0</v>
      </c>
      <c r="U751" s="143">
        <f t="shared" si="170"/>
        <v>0</v>
      </c>
      <c r="V751" s="143">
        <f t="shared" si="171"/>
        <v>0</v>
      </c>
      <c r="W751" s="143">
        <f t="shared" si="172"/>
        <v>0</v>
      </c>
      <c r="X751" s="143">
        <f t="shared" si="173"/>
        <v>0</v>
      </c>
      <c r="Y751" s="143">
        <f t="shared" si="174"/>
        <v>0</v>
      </c>
      <c r="Z751" s="143">
        <f t="shared" si="175"/>
        <v>0</v>
      </c>
      <c r="AA751" s="143">
        <f t="shared" si="176"/>
        <v>0</v>
      </c>
      <c r="AB751" s="143">
        <f t="shared" si="177"/>
        <v>0</v>
      </c>
      <c r="AC751" s="143">
        <f t="shared" si="178"/>
        <v>0</v>
      </c>
      <c r="AD751" s="143">
        <f t="shared" si="179"/>
        <v>0</v>
      </c>
      <c r="AE751" s="142"/>
    </row>
    <row r="752" spans="1:31" x14ac:dyDescent="0.3">
      <c r="A752" s="147" t="s">
        <v>2924</v>
      </c>
      <c r="B752" s="147">
        <v>0.71655766728408199</v>
      </c>
      <c r="C752" s="146">
        <f t="shared" si="165"/>
        <v>1.3916424723061319E-3</v>
      </c>
      <c r="D752" s="145">
        <f t="shared" si="166"/>
        <v>1391642.4723061319</v>
      </c>
      <c r="E752" s="144">
        <v>0</v>
      </c>
      <c r="F752" s="144">
        <v>0</v>
      </c>
      <c r="G752" s="144">
        <v>1.52</v>
      </c>
      <c r="H752" s="144">
        <v>0</v>
      </c>
      <c r="I752" s="144">
        <v>0.06</v>
      </c>
      <c r="J752" s="144">
        <v>0</v>
      </c>
      <c r="K752" s="144">
        <v>0</v>
      </c>
      <c r="L752" s="144">
        <v>0.06</v>
      </c>
      <c r="M752" s="144">
        <v>1.52</v>
      </c>
      <c r="N752" s="144">
        <v>0</v>
      </c>
      <c r="O752" s="144">
        <v>0</v>
      </c>
      <c r="P752" s="144">
        <v>0</v>
      </c>
      <c r="Q752" s="144">
        <v>1.52</v>
      </c>
      <c r="R752" s="143">
        <f t="shared" si="167"/>
        <v>0</v>
      </c>
      <c r="S752" s="143">
        <f t="shared" si="168"/>
        <v>0</v>
      </c>
      <c r="T752" s="143">
        <f t="shared" si="169"/>
        <v>21152.965579053205</v>
      </c>
      <c r="U752" s="143">
        <f t="shared" si="170"/>
        <v>0</v>
      </c>
      <c r="V752" s="143">
        <f t="shared" si="171"/>
        <v>834.98548338367914</v>
      </c>
      <c r="W752" s="143">
        <f t="shared" si="172"/>
        <v>0</v>
      </c>
      <c r="X752" s="143">
        <f t="shared" si="173"/>
        <v>0</v>
      </c>
      <c r="Y752" s="143">
        <f t="shared" si="174"/>
        <v>834.98548338367914</v>
      </c>
      <c r="Z752" s="143">
        <f t="shared" si="175"/>
        <v>21152.965579053205</v>
      </c>
      <c r="AA752" s="143">
        <f t="shared" si="176"/>
        <v>0</v>
      </c>
      <c r="AB752" s="143">
        <f t="shared" si="177"/>
        <v>0</v>
      </c>
      <c r="AC752" s="143">
        <f t="shared" si="178"/>
        <v>0</v>
      </c>
      <c r="AD752" s="143">
        <f t="shared" si="179"/>
        <v>21152.965579053205</v>
      </c>
      <c r="AE752" s="142"/>
    </row>
    <row r="753" spans="1:31" x14ac:dyDescent="0.3">
      <c r="A753" s="147" t="s">
        <v>2923</v>
      </c>
      <c r="B753" s="147">
        <v>0.8785649313471221</v>
      </c>
      <c r="C753" s="146">
        <f t="shared" si="165"/>
        <v>1.7062803581119905E-3</v>
      </c>
      <c r="D753" s="145">
        <f t="shared" si="166"/>
        <v>1706280.3581119904</v>
      </c>
      <c r="E753" s="144">
        <v>0</v>
      </c>
      <c r="F753" s="144">
        <v>0</v>
      </c>
      <c r="G753" s="144">
        <v>0</v>
      </c>
      <c r="H753" s="144">
        <v>0</v>
      </c>
      <c r="I753" s="144">
        <v>0</v>
      </c>
      <c r="J753" s="144">
        <v>0</v>
      </c>
      <c r="K753" s="144">
        <v>0</v>
      </c>
      <c r="L753" s="144">
        <v>0</v>
      </c>
      <c r="M753" s="144">
        <v>0</v>
      </c>
      <c r="N753" s="144">
        <v>0</v>
      </c>
      <c r="O753" s="144">
        <v>0</v>
      </c>
      <c r="P753" s="144">
        <v>0</v>
      </c>
      <c r="Q753" s="144">
        <v>0</v>
      </c>
      <c r="R753" s="143">
        <f t="shared" si="167"/>
        <v>0</v>
      </c>
      <c r="S753" s="143">
        <f t="shared" si="168"/>
        <v>0</v>
      </c>
      <c r="T753" s="143">
        <f t="shared" si="169"/>
        <v>0</v>
      </c>
      <c r="U753" s="143">
        <f t="shared" si="170"/>
        <v>0</v>
      </c>
      <c r="V753" s="143">
        <f t="shared" si="171"/>
        <v>0</v>
      </c>
      <c r="W753" s="143">
        <f t="shared" si="172"/>
        <v>0</v>
      </c>
      <c r="X753" s="143">
        <f t="shared" si="173"/>
        <v>0</v>
      </c>
      <c r="Y753" s="143">
        <f t="shared" si="174"/>
        <v>0</v>
      </c>
      <c r="Z753" s="143">
        <f t="shared" si="175"/>
        <v>0</v>
      </c>
      <c r="AA753" s="143">
        <f t="shared" si="176"/>
        <v>0</v>
      </c>
      <c r="AB753" s="143">
        <f t="shared" si="177"/>
        <v>0</v>
      </c>
      <c r="AC753" s="143">
        <f t="shared" si="178"/>
        <v>0</v>
      </c>
      <c r="AD753" s="143">
        <f t="shared" si="179"/>
        <v>0</v>
      </c>
      <c r="AE753" s="142"/>
    </row>
    <row r="754" spans="1:31" x14ac:dyDescent="0.3">
      <c r="A754" s="147" t="s">
        <v>2922</v>
      </c>
      <c r="B754" s="147">
        <v>0.94351784398197869</v>
      </c>
      <c r="C754" s="146">
        <f t="shared" si="165"/>
        <v>1.8324268443609753E-3</v>
      </c>
      <c r="D754" s="145">
        <f t="shared" si="166"/>
        <v>1832426.8443609753</v>
      </c>
      <c r="E754" s="144">
        <v>0</v>
      </c>
      <c r="F754" s="144">
        <v>0</v>
      </c>
      <c r="G754" s="144">
        <v>76</v>
      </c>
      <c r="H754" s="144">
        <v>0</v>
      </c>
      <c r="I754" s="144">
        <v>0</v>
      </c>
      <c r="J754" s="144">
        <v>0</v>
      </c>
      <c r="K754" s="144">
        <v>0</v>
      </c>
      <c r="L754" s="144">
        <v>0</v>
      </c>
      <c r="M754" s="144">
        <v>76</v>
      </c>
      <c r="N754" s="144">
        <v>0</v>
      </c>
      <c r="O754" s="144">
        <v>0</v>
      </c>
      <c r="P754" s="144">
        <v>0</v>
      </c>
      <c r="Q754" s="144">
        <v>76</v>
      </c>
      <c r="R754" s="143">
        <f t="shared" si="167"/>
        <v>0</v>
      </c>
      <c r="S754" s="143">
        <f t="shared" si="168"/>
        <v>0</v>
      </c>
      <c r="T754" s="143">
        <f t="shared" si="169"/>
        <v>1392644.4017143412</v>
      </c>
      <c r="U754" s="143">
        <f t="shared" si="170"/>
        <v>0</v>
      </c>
      <c r="V754" s="143">
        <f t="shared" si="171"/>
        <v>0</v>
      </c>
      <c r="W754" s="143">
        <f t="shared" si="172"/>
        <v>0</v>
      </c>
      <c r="X754" s="143">
        <f t="shared" si="173"/>
        <v>0</v>
      </c>
      <c r="Y754" s="143">
        <f t="shared" si="174"/>
        <v>0</v>
      </c>
      <c r="Z754" s="143">
        <f t="shared" si="175"/>
        <v>1392644.4017143412</v>
      </c>
      <c r="AA754" s="143">
        <f t="shared" si="176"/>
        <v>0</v>
      </c>
      <c r="AB754" s="143">
        <f t="shared" si="177"/>
        <v>0</v>
      </c>
      <c r="AC754" s="143">
        <f t="shared" si="178"/>
        <v>0</v>
      </c>
      <c r="AD754" s="143">
        <f t="shared" si="179"/>
        <v>1392644.4017143412</v>
      </c>
      <c r="AE754" s="142"/>
    </row>
    <row r="755" spans="1:31" x14ac:dyDescent="0.3">
      <c r="A755" s="147" t="s">
        <v>2921</v>
      </c>
      <c r="B755" s="147">
        <v>0.2038420754255662</v>
      </c>
      <c r="C755" s="146">
        <f t="shared" si="165"/>
        <v>3.9588619696226602E-4</v>
      </c>
      <c r="D755" s="145">
        <f t="shared" si="166"/>
        <v>395886.196962266</v>
      </c>
      <c r="E755" s="144">
        <v>0</v>
      </c>
      <c r="F755" s="144">
        <v>0</v>
      </c>
      <c r="G755" s="144">
        <v>0</v>
      </c>
      <c r="H755" s="144">
        <v>0</v>
      </c>
      <c r="I755" s="144">
        <v>0</v>
      </c>
      <c r="J755" s="144">
        <v>0</v>
      </c>
      <c r="K755" s="144">
        <v>0</v>
      </c>
      <c r="L755" s="144">
        <v>0</v>
      </c>
      <c r="M755" s="144">
        <v>0</v>
      </c>
      <c r="N755" s="144">
        <v>0</v>
      </c>
      <c r="O755" s="144">
        <v>0</v>
      </c>
      <c r="P755" s="144">
        <v>0</v>
      </c>
      <c r="Q755" s="144">
        <v>0</v>
      </c>
      <c r="R755" s="143">
        <f t="shared" si="167"/>
        <v>0</v>
      </c>
      <c r="S755" s="143">
        <f t="shared" si="168"/>
        <v>0</v>
      </c>
      <c r="T755" s="143">
        <f t="shared" si="169"/>
        <v>0</v>
      </c>
      <c r="U755" s="143">
        <f t="shared" si="170"/>
        <v>0</v>
      </c>
      <c r="V755" s="143">
        <f t="shared" si="171"/>
        <v>0</v>
      </c>
      <c r="W755" s="143">
        <f t="shared" si="172"/>
        <v>0</v>
      </c>
      <c r="X755" s="143">
        <f t="shared" si="173"/>
        <v>0</v>
      </c>
      <c r="Y755" s="143">
        <f t="shared" si="174"/>
        <v>0</v>
      </c>
      <c r="Z755" s="143">
        <f t="shared" si="175"/>
        <v>0</v>
      </c>
      <c r="AA755" s="143">
        <f t="shared" si="176"/>
        <v>0</v>
      </c>
      <c r="AB755" s="143">
        <f t="shared" si="177"/>
        <v>0</v>
      </c>
      <c r="AC755" s="143">
        <f t="shared" si="178"/>
        <v>0</v>
      </c>
      <c r="AD755" s="143">
        <f t="shared" si="179"/>
        <v>0</v>
      </c>
      <c r="AE755" s="142"/>
    </row>
    <row r="756" spans="1:31" x14ac:dyDescent="0.3">
      <c r="A756" s="147" t="s">
        <v>2920</v>
      </c>
      <c r="B756" s="147">
        <v>0.27918445745161158</v>
      </c>
      <c r="C756" s="146">
        <f t="shared" si="165"/>
        <v>5.4221030118902435E-4</v>
      </c>
      <c r="D756" s="145">
        <f t="shared" si="166"/>
        <v>542210.30118902435</v>
      </c>
      <c r="E756" s="144">
        <v>0</v>
      </c>
      <c r="F756" s="144">
        <v>0</v>
      </c>
      <c r="G756" s="144">
        <v>0</v>
      </c>
      <c r="H756" s="144">
        <v>0</v>
      </c>
      <c r="I756" s="144">
        <v>0</v>
      </c>
      <c r="J756" s="144">
        <v>0</v>
      </c>
      <c r="K756" s="144">
        <v>0</v>
      </c>
      <c r="L756" s="144">
        <v>0</v>
      </c>
      <c r="M756" s="144">
        <v>0</v>
      </c>
      <c r="N756" s="144">
        <v>0</v>
      </c>
      <c r="O756" s="144">
        <v>0</v>
      </c>
      <c r="P756" s="144">
        <v>0</v>
      </c>
      <c r="Q756" s="144">
        <v>0</v>
      </c>
      <c r="R756" s="143">
        <f t="shared" si="167"/>
        <v>0</v>
      </c>
      <c r="S756" s="143">
        <f t="shared" si="168"/>
        <v>0</v>
      </c>
      <c r="T756" s="143">
        <f t="shared" si="169"/>
        <v>0</v>
      </c>
      <c r="U756" s="143">
        <f t="shared" si="170"/>
        <v>0</v>
      </c>
      <c r="V756" s="143">
        <f t="shared" si="171"/>
        <v>0</v>
      </c>
      <c r="W756" s="143">
        <f t="shared" si="172"/>
        <v>0</v>
      </c>
      <c r="X756" s="143">
        <f t="shared" si="173"/>
        <v>0</v>
      </c>
      <c r="Y756" s="143">
        <f t="shared" si="174"/>
        <v>0</v>
      </c>
      <c r="Z756" s="143">
        <f t="shared" si="175"/>
        <v>0</v>
      </c>
      <c r="AA756" s="143">
        <f t="shared" si="176"/>
        <v>0</v>
      </c>
      <c r="AB756" s="143">
        <f t="shared" si="177"/>
        <v>0</v>
      </c>
      <c r="AC756" s="143">
        <f t="shared" si="178"/>
        <v>0</v>
      </c>
      <c r="AD756" s="143">
        <f t="shared" si="179"/>
        <v>0</v>
      </c>
      <c r="AE756" s="142"/>
    </row>
    <row r="757" spans="1:31" x14ac:dyDescent="0.3">
      <c r="A757" s="147" t="s">
        <v>2919</v>
      </c>
      <c r="B757" s="147">
        <v>1.9530729456901152E-2</v>
      </c>
      <c r="C757" s="146">
        <f t="shared" si="165"/>
        <v>3.7931061055227788E-5</v>
      </c>
      <c r="D757" s="145">
        <f t="shared" si="166"/>
        <v>37931.061055227787</v>
      </c>
      <c r="E757" s="144">
        <v>14.42</v>
      </c>
      <c r="F757" s="144">
        <v>14.42</v>
      </c>
      <c r="G757" s="144">
        <v>0</v>
      </c>
      <c r="H757" s="144">
        <v>0</v>
      </c>
      <c r="I757" s="144">
        <v>0.8</v>
      </c>
      <c r="J757" s="144">
        <v>3.85</v>
      </c>
      <c r="K757" s="144">
        <v>0</v>
      </c>
      <c r="L757" s="144">
        <v>0.8</v>
      </c>
      <c r="M757" s="144">
        <v>0</v>
      </c>
      <c r="N757" s="144">
        <v>0</v>
      </c>
      <c r="O757" s="144">
        <v>0</v>
      </c>
      <c r="P757" s="144">
        <v>0</v>
      </c>
      <c r="Q757" s="144">
        <v>14.42</v>
      </c>
      <c r="R757" s="143">
        <f t="shared" si="167"/>
        <v>5469.6590041638465</v>
      </c>
      <c r="S757" s="143">
        <f t="shared" si="168"/>
        <v>5469.6590041638465</v>
      </c>
      <c r="T757" s="143">
        <f t="shared" si="169"/>
        <v>0</v>
      </c>
      <c r="U757" s="143">
        <f t="shared" si="170"/>
        <v>0</v>
      </c>
      <c r="V757" s="143">
        <f t="shared" si="171"/>
        <v>303.44848844182229</v>
      </c>
      <c r="W757" s="143">
        <f t="shared" si="172"/>
        <v>1460.3458506262698</v>
      </c>
      <c r="X757" s="143">
        <f t="shared" si="173"/>
        <v>0</v>
      </c>
      <c r="Y757" s="143">
        <f t="shared" si="174"/>
        <v>303.44848844182229</v>
      </c>
      <c r="Z757" s="143">
        <f t="shared" si="175"/>
        <v>0</v>
      </c>
      <c r="AA757" s="143">
        <f t="shared" si="176"/>
        <v>0</v>
      </c>
      <c r="AB757" s="143">
        <f t="shared" si="177"/>
        <v>0</v>
      </c>
      <c r="AC757" s="143">
        <f t="shared" si="178"/>
        <v>0</v>
      </c>
      <c r="AD757" s="143">
        <f t="shared" si="179"/>
        <v>5469.6590041638465</v>
      </c>
      <c r="AE757" s="142"/>
    </row>
    <row r="758" spans="1:31" x14ac:dyDescent="0.3">
      <c r="A758" s="147" t="s">
        <v>2918</v>
      </c>
      <c r="B758" s="147">
        <v>8.2055250716488559E-2</v>
      </c>
      <c r="C758" s="146">
        <f t="shared" si="165"/>
        <v>1.5936131477820327E-4</v>
      </c>
      <c r="D758" s="145">
        <f t="shared" si="166"/>
        <v>159361.31477820326</v>
      </c>
      <c r="E758" s="144">
        <v>0</v>
      </c>
      <c r="F758" s="144">
        <v>0</v>
      </c>
      <c r="G758" s="144">
        <v>0</v>
      </c>
      <c r="H758" s="144">
        <v>0</v>
      </c>
      <c r="I758" s="144">
        <v>0</v>
      </c>
      <c r="J758" s="144">
        <v>0</v>
      </c>
      <c r="K758" s="144">
        <v>0</v>
      </c>
      <c r="L758" s="144">
        <v>0</v>
      </c>
      <c r="M758" s="144">
        <v>0</v>
      </c>
      <c r="N758" s="144">
        <v>0</v>
      </c>
      <c r="O758" s="144">
        <v>0</v>
      </c>
      <c r="P758" s="144">
        <v>0</v>
      </c>
      <c r="Q758" s="144">
        <v>0</v>
      </c>
      <c r="R758" s="143">
        <f t="shared" si="167"/>
        <v>0</v>
      </c>
      <c r="S758" s="143">
        <f t="shared" si="168"/>
        <v>0</v>
      </c>
      <c r="T758" s="143">
        <f t="shared" si="169"/>
        <v>0</v>
      </c>
      <c r="U758" s="143">
        <f t="shared" si="170"/>
        <v>0</v>
      </c>
      <c r="V758" s="143">
        <f t="shared" si="171"/>
        <v>0</v>
      </c>
      <c r="W758" s="143">
        <f t="shared" si="172"/>
        <v>0</v>
      </c>
      <c r="X758" s="143">
        <f t="shared" si="173"/>
        <v>0</v>
      </c>
      <c r="Y758" s="143">
        <f t="shared" si="174"/>
        <v>0</v>
      </c>
      <c r="Z758" s="143">
        <f t="shared" si="175"/>
        <v>0</v>
      </c>
      <c r="AA758" s="143">
        <f t="shared" si="176"/>
        <v>0</v>
      </c>
      <c r="AB758" s="143">
        <f t="shared" si="177"/>
        <v>0</v>
      </c>
      <c r="AC758" s="143">
        <f t="shared" si="178"/>
        <v>0</v>
      </c>
      <c r="AD758" s="143">
        <f t="shared" si="179"/>
        <v>0</v>
      </c>
      <c r="AE758" s="142"/>
    </row>
    <row r="759" spans="1:31" x14ac:dyDescent="0.3">
      <c r="A759" s="147" t="s">
        <v>2917</v>
      </c>
      <c r="B759" s="147">
        <v>0.34806577400924255</v>
      </c>
      <c r="C759" s="146">
        <f t="shared" si="165"/>
        <v>6.7598622746344039E-4</v>
      </c>
      <c r="D759" s="145">
        <f t="shared" si="166"/>
        <v>675986.22746344039</v>
      </c>
      <c r="E759" s="144">
        <v>0</v>
      </c>
      <c r="F759" s="144">
        <v>0</v>
      </c>
      <c r="G759" s="144">
        <v>0</v>
      </c>
      <c r="H759" s="144">
        <v>0</v>
      </c>
      <c r="I759" s="144">
        <v>0</v>
      </c>
      <c r="J759" s="144">
        <v>0</v>
      </c>
      <c r="K759" s="144">
        <v>0</v>
      </c>
      <c r="L759" s="144">
        <v>0</v>
      </c>
      <c r="M759" s="144">
        <v>0</v>
      </c>
      <c r="N759" s="144">
        <v>0</v>
      </c>
      <c r="O759" s="144">
        <v>0</v>
      </c>
      <c r="P759" s="144">
        <v>0</v>
      </c>
      <c r="Q759" s="144">
        <v>0</v>
      </c>
      <c r="R759" s="143">
        <f t="shared" si="167"/>
        <v>0</v>
      </c>
      <c r="S759" s="143">
        <f t="shared" si="168"/>
        <v>0</v>
      </c>
      <c r="T759" s="143">
        <f t="shared" si="169"/>
        <v>0</v>
      </c>
      <c r="U759" s="143">
        <f t="shared" si="170"/>
        <v>0</v>
      </c>
      <c r="V759" s="143">
        <f t="shared" si="171"/>
        <v>0</v>
      </c>
      <c r="W759" s="143">
        <f t="shared" si="172"/>
        <v>0</v>
      </c>
      <c r="X759" s="143">
        <f t="shared" si="173"/>
        <v>0</v>
      </c>
      <c r="Y759" s="143">
        <f t="shared" si="174"/>
        <v>0</v>
      </c>
      <c r="Z759" s="143">
        <f t="shared" si="175"/>
        <v>0</v>
      </c>
      <c r="AA759" s="143">
        <f t="shared" si="176"/>
        <v>0</v>
      </c>
      <c r="AB759" s="143">
        <f t="shared" si="177"/>
        <v>0</v>
      </c>
      <c r="AC759" s="143">
        <f t="shared" si="178"/>
        <v>0</v>
      </c>
      <c r="AD759" s="143">
        <f t="shared" si="179"/>
        <v>0</v>
      </c>
      <c r="AE759" s="142"/>
    </row>
    <row r="760" spans="1:31" x14ac:dyDescent="0.3">
      <c r="A760" s="147" t="s">
        <v>2916</v>
      </c>
      <c r="B760" s="147">
        <v>4.1154830389676045E-2</v>
      </c>
      <c r="C760" s="146">
        <f t="shared" si="165"/>
        <v>7.9927705090234255E-5</v>
      </c>
      <c r="D760" s="145">
        <f t="shared" si="166"/>
        <v>79927.70509023426</v>
      </c>
      <c r="E760" s="144">
        <v>7.92</v>
      </c>
      <c r="F760" s="144">
        <v>0.01</v>
      </c>
      <c r="G760" s="144">
        <v>0.28000000000000003</v>
      </c>
      <c r="H760" s="144">
        <v>0.1</v>
      </c>
      <c r="I760" s="144">
        <v>0.12</v>
      </c>
      <c r="J760" s="144">
        <v>0</v>
      </c>
      <c r="K760" s="144">
        <v>0.1</v>
      </c>
      <c r="L760" s="144">
        <v>0.22</v>
      </c>
      <c r="M760" s="144">
        <v>0.14000000000000001</v>
      </c>
      <c r="N760" s="144">
        <v>0</v>
      </c>
      <c r="O760" s="144">
        <v>0</v>
      </c>
      <c r="P760" s="144">
        <v>0</v>
      </c>
      <c r="Q760" s="144">
        <v>8.1999999999999993</v>
      </c>
      <c r="R760" s="143">
        <f t="shared" si="167"/>
        <v>6330.274243146554</v>
      </c>
      <c r="S760" s="143">
        <f t="shared" si="168"/>
        <v>7.9927705090234262</v>
      </c>
      <c r="T760" s="143">
        <f t="shared" si="169"/>
        <v>223.79757425265595</v>
      </c>
      <c r="U760" s="143">
        <f t="shared" si="170"/>
        <v>79.927705090234269</v>
      </c>
      <c r="V760" s="143">
        <f t="shared" si="171"/>
        <v>95.913246108281115</v>
      </c>
      <c r="W760" s="143">
        <f t="shared" si="172"/>
        <v>0</v>
      </c>
      <c r="X760" s="143">
        <f t="shared" si="173"/>
        <v>79.927705090234269</v>
      </c>
      <c r="Y760" s="143">
        <f t="shared" si="174"/>
        <v>175.84095119851537</v>
      </c>
      <c r="Z760" s="143">
        <f t="shared" si="175"/>
        <v>111.89878712632797</v>
      </c>
      <c r="AA760" s="143">
        <f t="shared" si="176"/>
        <v>0</v>
      </c>
      <c r="AB760" s="143">
        <f t="shared" si="177"/>
        <v>0</v>
      </c>
      <c r="AC760" s="143">
        <f t="shared" si="178"/>
        <v>0</v>
      </c>
      <c r="AD760" s="143">
        <f t="shared" si="179"/>
        <v>6554.0718173992091</v>
      </c>
      <c r="AE760" s="142"/>
    </row>
    <row r="761" spans="1:31" x14ac:dyDescent="0.3">
      <c r="A761" s="147" t="s">
        <v>2915</v>
      </c>
      <c r="B761" s="147">
        <v>0.29339220212708694</v>
      </c>
      <c r="C761" s="146">
        <f t="shared" si="165"/>
        <v>5.6980347593100101E-4</v>
      </c>
      <c r="D761" s="145">
        <f t="shared" si="166"/>
        <v>569803.47593100101</v>
      </c>
      <c r="E761" s="144">
        <v>0</v>
      </c>
      <c r="F761" s="144">
        <v>0</v>
      </c>
      <c r="G761" s="144">
        <v>0</v>
      </c>
      <c r="H761" s="144">
        <v>0</v>
      </c>
      <c r="I761" s="144">
        <v>0</v>
      </c>
      <c r="J761" s="144">
        <v>0</v>
      </c>
      <c r="K761" s="144">
        <v>0</v>
      </c>
      <c r="L761" s="144">
        <v>0</v>
      </c>
      <c r="M761" s="144">
        <v>0</v>
      </c>
      <c r="N761" s="144">
        <v>0</v>
      </c>
      <c r="O761" s="144">
        <v>0</v>
      </c>
      <c r="P761" s="144">
        <v>0</v>
      </c>
      <c r="Q761" s="144">
        <v>0</v>
      </c>
      <c r="R761" s="143">
        <f t="shared" si="167"/>
        <v>0</v>
      </c>
      <c r="S761" s="143">
        <f t="shared" si="168"/>
        <v>0</v>
      </c>
      <c r="T761" s="143">
        <f t="shared" si="169"/>
        <v>0</v>
      </c>
      <c r="U761" s="143">
        <f t="shared" si="170"/>
        <v>0</v>
      </c>
      <c r="V761" s="143">
        <f t="shared" si="171"/>
        <v>0</v>
      </c>
      <c r="W761" s="143">
        <f t="shared" si="172"/>
        <v>0</v>
      </c>
      <c r="X761" s="143">
        <f t="shared" si="173"/>
        <v>0</v>
      </c>
      <c r="Y761" s="143">
        <f t="shared" si="174"/>
        <v>0</v>
      </c>
      <c r="Z761" s="143">
        <f t="shared" si="175"/>
        <v>0</v>
      </c>
      <c r="AA761" s="143">
        <f t="shared" si="176"/>
        <v>0</v>
      </c>
      <c r="AB761" s="143">
        <f t="shared" si="177"/>
        <v>0</v>
      </c>
      <c r="AC761" s="143">
        <f t="shared" si="178"/>
        <v>0</v>
      </c>
      <c r="AD761" s="143">
        <f t="shared" si="179"/>
        <v>0</v>
      </c>
      <c r="AE761" s="142"/>
    </row>
    <row r="762" spans="1:31" x14ac:dyDescent="0.3">
      <c r="A762" s="147" t="s">
        <v>2914</v>
      </c>
      <c r="B762" s="147">
        <v>0.18011954200887026</v>
      </c>
      <c r="C762" s="146">
        <f t="shared" si="165"/>
        <v>3.4981414085196924E-4</v>
      </c>
      <c r="D762" s="145">
        <f t="shared" si="166"/>
        <v>349814.14085196925</v>
      </c>
      <c r="E762" s="144">
        <v>0</v>
      </c>
      <c r="F762" s="144">
        <v>0</v>
      </c>
      <c r="G762" s="144">
        <v>0</v>
      </c>
      <c r="H762" s="144">
        <v>0</v>
      </c>
      <c r="I762" s="144">
        <v>0</v>
      </c>
      <c r="J762" s="144">
        <v>0</v>
      </c>
      <c r="K762" s="144">
        <v>0</v>
      </c>
      <c r="L762" s="144">
        <v>0</v>
      </c>
      <c r="M762" s="144">
        <v>0</v>
      </c>
      <c r="N762" s="144">
        <v>0</v>
      </c>
      <c r="O762" s="144">
        <v>0</v>
      </c>
      <c r="P762" s="144">
        <v>0</v>
      </c>
      <c r="Q762" s="144">
        <v>0</v>
      </c>
      <c r="R762" s="143">
        <f t="shared" si="167"/>
        <v>0</v>
      </c>
      <c r="S762" s="143">
        <f t="shared" si="168"/>
        <v>0</v>
      </c>
      <c r="T762" s="143">
        <f t="shared" si="169"/>
        <v>0</v>
      </c>
      <c r="U762" s="143">
        <f t="shared" si="170"/>
        <v>0</v>
      </c>
      <c r="V762" s="143">
        <f t="shared" si="171"/>
        <v>0</v>
      </c>
      <c r="W762" s="143">
        <f t="shared" si="172"/>
        <v>0</v>
      </c>
      <c r="X762" s="143">
        <f t="shared" si="173"/>
        <v>0</v>
      </c>
      <c r="Y762" s="143">
        <f t="shared" si="174"/>
        <v>0</v>
      </c>
      <c r="Z762" s="143">
        <f t="shared" si="175"/>
        <v>0</v>
      </c>
      <c r="AA762" s="143">
        <f t="shared" si="176"/>
        <v>0</v>
      </c>
      <c r="AB762" s="143">
        <f t="shared" si="177"/>
        <v>0</v>
      </c>
      <c r="AC762" s="143">
        <f t="shared" si="178"/>
        <v>0</v>
      </c>
      <c r="AD762" s="143">
        <f t="shared" si="179"/>
        <v>0</v>
      </c>
      <c r="AE762" s="142"/>
    </row>
    <row r="763" spans="1:31" x14ac:dyDescent="0.3">
      <c r="A763" s="147" t="s">
        <v>2913</v>
      </c>
      <c r="B763" s="147">
        <v>0.43484384300450807</v>
      </c>
      <c r="C763" s="146">
        <f t="shared" si="165"/>
        <v>8.4451983193416897E-4</v>
      </c>
      <c r="D763" s="145">
        <f t="shared" si="166"/>
        <v>844519.83193416893</v>
      </c>
      <c r="E763" s="144">
        <v>0</v>
      </c>
      <c r="F763" s="144">
        <v>0</v>
      </c>
      <c r="G763" s="144">
        <v>0</v>
      </c>
      <c r="H763" s="144">
        <v>0</v>
      </c>
      <c r="I763" s="144">
        <v>0</v>
      </c>
      <c r="J763" s="144">
        <v>0</v>
      </c>
      <c r="K763" s="144">
        <v>0</v>
      </c>
      <c r="L763" s="144">
        <v>0</v>
      </c>
      <c r="M763" s="144">
        <v>0</v>
      </c>
      <c r="N763" s="144">
        <v>0</v>
      </c>
      <c r="O763" s="144">
        <v>0</v>
      </c>
      <c r="P763" s="144">
        <v>0</v>
      </c>
      <c r="Q763" s="144">
        <v>0</v>
      </c>
      <c r="R763" s="143">
        <f t="shared" si="167"/>
        <v>0</v>
      </c>
      <c r="S763" s="143">
        <f t="shared" si="168"/>
        <v>0</v>
      </c>
      <c r="T763" s="143">
        <f t="shared" si="169"/>
        <v>0</v>
      </c>
      <c r="U763" s="143">
        <f t="shared" si="170"/>
        <v>0</v>
      </c>
      <c r="V763" s="143">
        <f t="shared" si="171"/>
        <v>0</v>
      </c>
      <c r="W763" s="143">
        <f t="shared" si="172"/>
        <v>0</v>
      </c>
      <c r="X763" s="143">
        <f t="shared" si="173"/>
        <v>0</v>
      </c>
      <c r="Y763" s="143">
        <f t="shared" si="174"/>
        <v>0</v>
      </c>
      <c r="Z763" s="143">
        <f t="shared" si="175"/>
        <v>0</v>
      </c>
      <c r="AA763" s="143">
        <f t="shared" si="176"/>
        <v>0</v>
      </c>
      <c r="AB763" s="143">
        <f t="shared" si="177"/>
        <v>0</v>
      </c>
      <c r="AC763" s="143">
        <f t="shared" si="178"/>
        <v>0</v>
      </c>
      <c r="AD763" s="143">
        <f t="shared" si="179"/>
        <v>0</v>
      </c>
      <c r="AE763" s="142"/>
    </row>
    <row r="764" spans="1:31" x14ac:dyDescent="0.3">
      <c r="A764" s="147" t="s">
        <v>2912</v>
      </c>
      <c r="B764" s="147">
        <v>0.71051237537561251</v>
      </c>
      <c r="C764" s="146">
        <f t="shared" si="165"/>
        <v>1.3799017773677867E-3</v>
      </c>
      <c r="D764" s="145">
        <f t="shared" si="166"/>
        <v>1379901.7773677867</v>
      </c>
      <c r="E764" s="144">
        <v>0</v>
      </c>
      <c r="F764" s="144">
        <v>0</v>
      </c>
      <c r="G764" s="144">
        <v>0</v>
      </c>
      <c r="H764" s="144">
        <v>0</v>
      </c>
      <c r="I764" s="144">
        <v>0.19</v>
      </c>
      <c r="J764" s="144">
        <v>0</v>
      </c>
      <c r="K764" s="144">
        <v>0</v>
      </c>
      <c r="L764" s="144">
        <v>0.19</v>
      </c>
      <c r="M764" s="144">
        <v>0</v>
      </c>
      <c r="N764" s="144">
        <v>0</v>
      </c>
      <c r="O764" s="144">
        <v>0</v>
      </c>
      <c r="P764" s="144">
        <v>0</v>
      </c>
      <c r="Q764" s="144">
        <v>0</v>
      </c>
      <c r="R764" s="143">
        <f t="shared" si="167"/>
        <v>0</v>
      </c>
      <c r="S764" s="143">
        <f t="shared" si="168"/>
        <v>0</v>
      </c>
      <c r="T764" s="143">
        <f t="shared" si="169"/>
        <v>0</v>
      </c>
      <c r="U764" s="143">
        <f t="shared" si="170"/>
        <v>0</v>
      </c>
      <c r="V764" s="143">
        <f t="shared" si="171"/>
        <v>2621.8133769987949</v>
      </c>
      <c r="W764" s="143">
        <f t="shared" si="172"/>
        <v>0</v>
      </c>
      <c r="X764" s="143">
        <f t="shared" si="173"/>
        <v>0</v>
      </c>
      <c r="Y764" s="143">
        <f t="shared" si="174"/>
        <v>2621.8133769987949</v>
      </c>
      <c r="Z764" s="143">
        <f t="shared" si="175"/>
        <v>0</v>
      </c>
      <c r="AA764" s="143">
        <f t="shared" si="176"/>
        <v>0</v>
      </c>
      <c r="AB764" s="143">
        <f t="shared" si="177"/>
        <v>0</v>
      </c>
      <c r="AC764" s="143">
        <f t="shared" si="178"/>
        <v>0</v>
      </c>
      <c r="AD764" s="143">
        <f t="shared" si="179"/>
        <v>0</v>
      </c>
      <c r="AE764" s="142"/>
    </row>
    <row r="765" spans="1:31" x14ac:dyDescent="0.3">
      <c r="A765" s="147" t="s">
        <v>2911</v>
      </c>
      <c r="B765" s="147">
        <v>0.35503792922003918</v>
      </c>
      <c r="C765" s="146">
        <f t="shared" si="165"/>
        <v>6.8952700409294842E-4</v>
      </c>
      <c r="D765" s="145">
        <f t="shared" si="166"/>
        <v>689527.00409294839</v>
      </c>
      <c r="E765" s="144">
        <v>0</v>
      </c>
      <c r="F765" s="144">
        <v>0</v>
      </c>
      <c r="G765" s="144">
        <v>0</v>
      </c>
      <c r="H765" s="144">
        <v>0</v>
      </c>
      <c r="I765" s="144">
        <v>0</v>
      </c>
      <c r="J765" s="144">
        <v>0</v>
      </c>
      <c r="K765" s="144">
        <v>0</v>
      </c>
      <c r="L765" s="144">
        <v>0</v>
      </c>
      <c r="M765" s="144">
        <v>0</v>
      </c>
      <c r="N765" s="144">
        <v>0</v>
      </c>
      <c r="O765" s="144">
        <v>0</v>
      </c>
      <c r="P765" s="144">
        <v>0</v>
      </c>
      <c r="Q765" s="144">
        <v>0</v>
      </c>
      <c r="R765" s="143">
        <f t="shared" si="167"/>
        <v>0</v>
      </c>
      <c r="S765" s="143">
        <f t="shared" si="168"/>
        <v>0</v>
      </c>
      <c r="T765" s="143">
        <f t="shared" si="169"/>
        <v>0</v>
      </c>
      <c r="U765" s="143">
        <f t="shared" si="170"/>
        <v>0</v>
      </c>
      <c r="V765" s="143">
        <f t="shared" si="171"/>
        <v>0</v>
      </c>
      <c r="W765" s="143">
        <f t="shared" si="172"/>
        <v>0</v>
      </c>
      <c r="X765" s="143">
        <f t="shared" si="173"/>
        <v>0</v>
      </c>
      <c r="Y765" s="143">
        <f t="shared" si="174"/>
        <v>0</v>
      </c>
      <c r="Z765" s="143">
        <f t="shared" si="175"/>
        <v>0</v>
      </c>
      <c r="AA765" s="143">
        <f t="shared" si="176"/>
        <v>0</v>
      </c>
      <c r="AB765" s="143">
        <f t="shared" si="177"/>
        <v>0</v>
      </c>
      <c r="AC765" s="143">
        <f t="shared" si="178"/>
        <v>0</v>
      </c>
      <c r="AD765" s="143">
        <f t="shared" si="179"/>
        <v>0</v>
      </c>
      <c r="AE765" s="142"/>
    </row>
    <row r="766" spans="1:31" x14ac:dyDescent="0.3">
      <c r="A766" s="147" t="s">
        <v>2910</v>
      </c>
      <c r="B766" s="147">
        <v>0.20812212241432815</v>
      </c>
      <c r="C766" s="146">
        <f t="shared" si="165"/>
        <v>4.041985707529238E-4</v>
      </c>
      <c r="D766" s="145">
        <f t="shared" si="166"/>
        <v>404198.57075292378</v>
      </c>
      <c r="E766" s="144">
        <v>0</v>
      </c>
      <c r="F766" s="144">
        <v>0</v>
      </c>
      <c r="G766" s="144">
        <v>0.01</v>
      </c>
      <c r="H766" s="144">
        <v>0</v>
      </c>
      <c r="I766" s="144">
        <v>0</v>
      </c>
      <c r="J766" s="144">
        <v>0</v>
      </c>
      <c r="K766" s="144">
        <v>0</v>
      </c>
      <c r="L766" s="144">
        <v>0</v>
      </c>
      <c r="M766" s="144">
        <v>0</v>
      </c>
      <c r="N766" s="144">
        <v>0</v>
      </c>
      <c r="O766" s="144">
        <v>0</v>
      </c>
      <c r="P766" s="144">
        <v>0</v>
      </c>
      <c r="Q766" s="144">
        <v>0.01</v>
      </c>
      <c r="R766" s="143">
        <f t="shared" si="167"/>
        <v>0</v>
      </c>
      <c r="S766" s="143">
        <f t="shared" si="168"/>
        <v>0</v>
      </c>
      <c r="T766" s="143">
        <f t="shared" si="169"/>
        <v>40.419857075292377</v>
      </c>
      <c r="U766" s="143">
        <f t="shared" si="170"/>
        <v>0</v>
      </c>
      <c r="V766" s="143">
        <f t="shared" si="171"/>
        <v>0</v>
      </c>
      <c r="W766" s="143">
        <f t="shared" si="172"/>
        <v>0</v>
      </c>
      <c r="X766" s="143">
        <f t="shared" si="173"/>
        <v>0</v>
      </c>
      <c r="Y766" s="143">
        <f t="shared" si="174"/>
        <v>0</v>
      </c>
      <c r="Z766" s="143">
        <f t="shared" si="175"/>
        <v>0</v>
      </c>
      <c r="AA766" s="143">
        <f t="shared" si="176"/>
        <v>0</v>
      </c>
      <c r="AB766" s="143">
        <f t="shared" si="177"/>
        <v>0</v>
      </c>
      <c r="AC766" s="143">
        <f t="shared" si="178"/>
        <v>0</v>
      </c>
      <c r="AD766" s="143">
        <f t="shared" si="179"/>
        <v>40.419857075292377</v>
      </c>
      <c r="AE766" s="142"/>
    </row>
    <row r="767" spans="1:31" x14ac:dyDescent="0.3">
      <c r="A767" s="147" t="s">
        <v>2909</v>
      </c>
      <c r="B767" s="147">
        <v>1.9091233163063825E-2</v>
      </c>
      <c r="C767" s="146">
        <f t="shared" si="165"/>
        <v>3.7077505595772101E-5</v>
      </c>
      <c r="D767" s="145">
        <f t="shared" si="166"/>
        <v>37077.505595772098</v>
      </c>
      <c r="E767" s="144">
        <v>10.79</v>
      </c>
      <c r="F767" s="144">
        <v>10.79</v>
      </c>
      <c r="G767" s="144">
        <v>0</v>
      </c>
      <c r="H767" s="144">
        <v>0</v>
      </c>
      <c r="I767" s="144">
        <v>0</v>
      </c>
      <c r="J767" s="144">
        <v>0</v>
      </c>
      <c r="K767" s="144">
        <v>0</v>
      </c>
      <c r="L767" s="144">
        <v>0</v>
      </c>
      <c r="M767" s="144">
        <v>0</v>
      </c>
      <c r="N767" s="144">
        <v>0</v>
      </c>
      <c r="O767" s="144">
        <v>0</v>
      </c>
      <c r="P767" s="144">
        <v>0</v>
      </c>
      <c r="Q767" s="144">
        <v>10.79</v>
      </c>
      <c r="R767" s="143">
        <f t="shared" si="167"/>
        <v>4000.6628537838092</v>
      </c>
      <c r="S767" s="143">
        <f t="shared" si="168"/>
        <v>4000.6628537838092</v>
      </c>
      <c r="T767" s="143">
        <f t="shared" si="169"/>
        <v>0</v>
      </c>
      <c r="U767" s="143">
        <f t="shared" si="170"/>
        <v>0</v>
      </c>
      <c r="V767" s="143">
        <f t="shared" si="171"/>
        <v>0</v>
      </c>
      <c r="W767" s="143">
        <f t="shared" si="172"/>
        <v>0</v>
      </c>
      <c r="X767" s="143">
        <f t="shared" si="173"/>
        <v>0</v>
      </c>
      <c r="Y767" s="143">
        <f t="shared" si="174"/>
        <v>0</v>
      </c>
      <c r="Z767" s="143">
        <f t="shared" si="175"/>
        <v>0</v>
      </c>
      <c r="AA767" s="143">
        <f t="shared" si="176"/>
        <v>0</v>
      </c>
      <c r="AB767" s="143">
        <f t="shared" si="177"/>
        <v>0</v>
      </c>
      <c r="AC767" s="143">
        <f t="shared" si="178"/>
        <v>0</v>
      </c>
      <c r="AD767" s="143">
        <f t="shared" si="179"/>
        <v>4000.6628537838092</v>
      </c>
      <c r="AE767" s="142"/>
    </row>
    <row r="768" spans="1:31" x14ac:dyDescent="0.3">
      <c r="A768" s="147" t="s">
        <v>2908</v>
      </c>
      <c r="B768" s="147">
        <v>0.5805163264660933</v>
      </c>
      <c r="C768" s="146">
        <f t="shared" si="165"/>
        <v>1.1274335795461723E-3</v>
      </c>
      <c r="D768" s="145">
        <f t="shared" si="166"/>
        <v>1127433.5795461722</v>
      </c>
      <c r="E768" s="144">
        <v>0</v>
      </c>
      <c r="F768" s="144">
        <v>0</v>
      </c>
      <c r="G768" s="144">
        <v>0</v>
      </c>
      <c r="H768" s="144">
        <v>0</v>
      </c>
      <c r="I768" s="144">
        <v>0</v>
      </c>
      <c r="J768" s="144">
        <v>0</v>
      </c>
      <c r="K768" s="144">
        <v>0</v>
      </c>
      <c r="L768" s="144">
        <v>0</v>
      </c>
      <c r="M768" s="144">
        <v>0</v>
      </c>
      <c r="N768" s="144">
        <v>0</v>
      </c>
      <c r="O768" s="144">
        <v>0</v>
      </c>
      <c r="P768" s="144">
        <v>0</v>
      </c>
      <c r="Q768" s="144">
        <v>0</v>
      </c>
      <c r="R768" s="143">
        <f t="shared" si="167"/>
        <v>0</v>
      </c>
      <c r="S768" s="143">
        <f t="shared" si="168"/>
        <v>0</v>
      </c>
      <c r="T768" s="143">
        <f t="shared" si="169"/>
        <v>0</v>
      </c>
      <c r="U768" s="143">
        <f t="shared" si="170"/>
        <v>0</v>
      </c>
      <c r="V768" s="143">
        <f t="shared" si="171"/>
        <v>0</v>
      </c>
      <c r="W768" s="143">
        <f t="shared" si="172"/>
        <v>0</v>
      </c>
      <c r="X768" s="143">
        <f t="shared" si="173"/>
        <v>0</v>
      </c>
      <c r="Y768" s="143">
        <f t="shared" si="174"/>
        <v>0</v>
      </c>
      <c r="Z768" s="143">
        <f t="shared" si="175"/>
        <v>0</v>
      </c>
      <c r="AA768" s="143">
        <f t="shared" si="176"/>
        <v>0</v>
      </c>
      <c r="AB768" s="143">
        <f t="shared" si="177"/>
        <v>0</v>
      </c>
      <c r="AC768" s="143">
        <f t="shared" si="178"/>
        <v>0</v>
      </c>
      <c r="AD768" s="143">
        <f t="shared" si="179"/>
        <v>0</v>
      </c>
      <c r="AE768" s="142"/>
    </row>
    <row r="769" spans="1:31" x14ac:dyDescent="0.3">
      <c r="A769" s="147" t="s">
        <v>2907</v>
      </c>
      <c r="B769" s="147">
        <v>0.17918424809001376</v>
      </c>
      <c r="C769" s="146">
        <f t="shared" si="165"/>
        <v>3.4799768587423708E-4</v>
      </c>
      <c r="D769" s="145">
        <f t="shared" si="166"/>
        <v>347997.6858742371</v>
      </c>
      <c r="E769" s="144">
        <v>0.5</v>
      </c>
      <c r="F769" s="144">
        <v>0</v>
      </c>
      <c r="G769" s="144">
        <v>5</v>
      </c>
      <c r="H769" s="144">
        <v>0</v>
      </c>
      <c r="I769" s="144">
        <v>5.56</v>
      </c>
      <c r="J769" s="144">
        <v>0</v>
      </c>
      <c r="K769" s="144">
        <v>0</v>
      </c>
      <c r="L769" s="144">
        <v>5.56</v>
      </c>
      <c r="M769" s="144">
        <v>0</v>
      </c>
      <c r="N769" s="144">
        <v>0</v>
      </c>
      <c r="O769" s="144">
        <v>0</v>
      </c>
      <c r="P769" s="144">
        <v>0</v>
      </c>
      <c r="Q769" s="144">
        <v>5.5</v>
      </c>
      <c r="R769" s="143">
        <f t="shared" si="167"/>
        <v>1739.9884293711855</v>
      </c>
      <c r="S769" s="143">
        <f t="shared" si="168"/>
        <v>0</v>
      </c>
      <c r="T769" s="143">
        <f t="shared" si="169"/>
        <v>17399.884293711857</v>
      </c>
      <c r="U769" s="143">
        <f t="shared" si="170"/>
        <v>0</v>
      </c>
      <c r="V769" s="143">
        <f t="shared" si="171"/>
        <v>19348.671334607581</v>
      </c>
      <c r="W769" s="143">
        <f t="shared" si="172"/>
        <v>0</v>
      </c>
      <c r="X769" s="143">
        <f t="shared" si="173"/>
        <v>0</v>
      </c>
      <c r="Y769" s="143">
        <f t="shared" si="174"/>
        <v>19348.671334607581</v>
      </c>
      <c r="Z769" s="143">
        <f t="shared" si="175"/>
        <v>0</v>
      </c>
      <c r="AA769" s="143">
        <f t="shared" si="176"/>
        <v>0</v>
      </c>
      <c r="AB769" s="143">
        <f t="shared" si="177"/>
        <v>0</v>
      </c>
      <c r="AC769" s="143">
        <f t="shared" si="178"/>
        <v>0</v>
      </c>
      <c r="AD769" s="143">
        <f t="shared" si="179"/>
        <v>19139.872723083041</v>
      </c>
      <c r="AE769" s="142"/>
    </row>
    <row r="770" spans="1:31" x14ac:dyDescent="0.3">
      <c r="A770" s="147" t="s">
        <v>2906</v>
      </c>
      <c r="B770" s="147">
        <v>0.44111407459409624</v>
      </c>
      <c r="C770" s="146">
        <f t="shared" si="165"/>
        <v>8.5669738719547784E-4</v>
      </c>
      <c r="D770" s="145">
        <f t="shared" si="166"/>
        <v>856697.38719547784</v>
      </c>
      <c r="E770" s="144">
        <v>12.45</v>
      </c>
      <c r="F770" s="144">
        <v>11.98</v>
      </c>
      <c r="G770" s="144">
        <v>0.52</v>
      </c>
      <c r="H770" s="144">
        <v>0</v>
      </c>
      <c r="I770" s="144">
        <v>0</v>
      </c>
      <c r="J770" s="144">
        <v>0</v>
      </c>
      <c r="K770" s="144">
        <v>0</v>
      </c>
      <c r="L770" s="144">
        <v>0</v>
      </c>
      <c r="M770" s="144">
        <v>0</v>
      </c>
      <c r="N770" s="144">
        <v>0</v>
      </c>
      <c r="O770" s="144">
        <v>0</v>
      </c>
      <c r="P770" s="144">
        <v>0</v>
      </c>
      <c r="Q770" s="144">
        <v>12.97</v>
      </c>
      <c r="R770" s="143">
        <f t="shared" si="167"/>
        <v>106658.82470583697</v>
      </c>
      <c r="S770" s="143">
        <f t="shared" si="168"/>
        <v>102632.34698601825</v>
      </c>
      <c r="T770" s="143">
        <f t="shared" si="169"/>
        <v>4454.8264134164847</v>
      </c>
      <c r="U770" s="143">
        <f t="shared" si="170"/>
        <v>0</v>
      </c>
      <c r="V770" s="143">
        <f t="shared" si="171"/>
        <v>0</v>
      </c>
      <c r="W770" s="143">
        <f t="shared" si="172"/>
        <v>0</v>
      </c>
      <c r="X770" s="143">
        <f t="shared" si="173"/>
        <v>0</v>
      </c>
      <c r="Y770" s="143">
        <f t="shared" si="174"/>
        <v>0</v>
      </c>
      <c r="Z770" s="143">
        <f t="shared" si="175"/>
        <v>0</v>
      </c>
      <c r="AA770" s="143">
        <f t="shared" si="176"/>
        <v>0</v>
      </c>
      <c r="AB770" s="143">
        <f t="shared" si="177"/>
        <v>0</v>
      </c>
      <c r="AC770" s="143">
        <f t="shared" si="178"/>
        <v>0</v>
      </c>
      <c r="AD770" s="143">
        <f t="shared" si="179"/>
        <v>111113.65111925348</v>
      </c>
      <c r="AE770" s="142"/>
    </row>
    <row r="771" spans="1:31" x14ac:dyDescent="0.3">
      <c r="A771" s="147" t="s">
        <v>2905</v>
      </c>
      <c r="B771" s="147">
        <v>0.74332735126192817</v>
      </c>
      <c r="C771" s="146">
        <f t="shared" ref="C771:C834" si="180">B771/SUM($B$3:$B$1002)</f>
        <v>1.4436324668239272E-3</v>
      </c>
      <c r="D771" s="145">
        <f t="shared" ref="D771:D834" si="181">1000000000*C771</f>
        <v>1443632.4668239271</v>
      </c>
      <c r="E771" s="144">
        <v>0</v>
      </c>
      <c r="F771" s="144">
        <v>0</v>
      </c>
      <c r="G771" s="144">
        <v>0</v>
      </c>
      <c r="H771" s="144">
        <v>0</v>
      </c>
      <c r="I771" s="144">
        <v>0</v>
      </c>
      <c r="J771" s="144">
        <v>0</v>
      </c>
      <c r="K771" s="144">
        <v>0</v>
      </c>
      <c r="L771" s="144">
        <v>0</v>
      </c>
      <c r="M771" s="144">
        <v>0</v>
      </c>
      <c r="N771" s="144">
        <v>0</v>
      </c>
      <c r="O771" s="144">
        <v>0</v>
      </c>
      <c r="P771" s="144">
        <v>0</v>
      </c>
      <c r="Q771" s="144">
        <v>0</v>
      </c>
      <c r="R771" s="143">
        <f t="shared" ref="R771:R834" si="182">$D771*E771/100</f>
        <v>0</v>
      </c>
      <c r="S771" s="143">
        <f t="shared" ref="S771:S834" si="183">$D771*F771/100</f>
        <v>0</v>
      </c>
      <c r="T771" s="143">
        <f t="shared" ref="T771:T834" si="184">$D771*G771/100</f>
        <v>0</v>
      </c>
      <c r="U771" s="143">
        <f t="shared" ref="U771:U834" si="185">$D771*H771/100</f>
        <v>0</v>
      </c>
      <c r="V771" s="143">
        <f t="shared" ref="V771:V834" si="186">$D771*I771/100</f>
        <v>0</v>
      </c>
      <c r="W771" s="143">
        <f t="shared" ref="W771:W834" si="187">$D771*J771/100</f>
        <v>0</v>
      </c>
      <c r="X771" s="143">
        <f t="shared" ref="X771:X834" si="188">$D771*K771/100</f>
        <v>0</v>
      </c>
      <c r="Y771" s="143">
        <f t="shared" ref="Y771:Y834" si="189">$D771*L771/100</f>
        <v>0</v>
      </c>
      <c r="Z771" s="143">
        <f t="shared" ref="Z771:Z834" si="190">$D771*M771/100</f>
        <v>0</v>
      </c>
      <c r="AA771" s="143">
        <f t="shared" ref="AA771:AA834" si="191">$D771*N771/100</f>
        <v>0</v>
      </c>
      <c r="AB771" s="143">
        <f t="shared" ref="AB771:AB834" si="192">$D771*O771/100</f>
        <v>0</v>
      </c>
      <c r="AC771" s="143">
        <f t="shared" ref="AC771:AC834" si="193">$D771*P771/100</f>
        <v>0</v>
      </c>
      <c r="AD771" s="143">
        <f t="shared" ref="AD771:AD834" si="194">$D771*Q771/100</f>
        <v>0</v>
      </c>
      <c r="AE771" s="142"/>
    </row>
    <row r="772" spans="1:31" x14ac:dyDescent="0.3">
      <c r="A772" s="147" t="s">
        <v>2904</v>
      </c>
      <c r="B772" s="147">
        <v>0.29229881834403182</v>
      </c>
      <c r="C772" s="146">
        <f t="shared" si="180"/>
        <v>5.6767999113626353E-4</v>
      </c>
      <c r="D772" s="145">
        <f t="shared" si="181"/>
        <v>567679.99113626347</v>
      </c>
      <c r="E772" s="144">
        <v>0</v>
      </c>
      <c r="F772" s="144">
        <v>0</v>
      </c>
      <c r="G772" s="144">
        <v>0</v>
      </c>
      <c r="H772" s="144">
        <v>0</v>
      </c>
      <c r="I772" s="144">
        <v>0</v>
      </c>
      <c r="J772" s="144">
        <v>0</v>
      </c>
      <c r="K772" s="144">
        <v>0</v>
      </c>
      <c r="L772" s="144">
        <v>0</v>
      </c>
      <c r="M772" s="144">
        <v>0</v>
      </c>
      <c r="N772" s="144">
        <v>0</v>
      </c>
      <c r="O772" s="144">
        <v>0</v>
      </c>
      <c r="P772" s="144">
        <v>0</v>
      </c>
      <c r="Q772" s="144">
        <v>0</v>
      </c>
      <c r="R772" s="143">
        <f t="shared" si="182"/>
        <v>0</v>
      </c>
      <c r="S772" s="143">
        <f t="shared" si="183"/>
        <v>0</v>
      </c>
      <c r="T772" s="143">
        <f t="shared" si="184"/>
        <v>0</v>
      </c>
      <c r="U772" s="143">
        <f t="shared" si="185"/>
        <v>0</v>
      </c>
      <c r="V772" s="143">
        <f t="shared" si="186"/>
        <v>0</v>
      </c>
      <c r="W772" s="143">
        <f t="shared" si="187"/>
        <v>0</v>
      </c>
      <c r="X772" s="143">
        <f t="shared" si="188"/>
        <v>0</v>
      </c>
      <c r="Y772" s="143">
        <f t="shared" si="189"/>
        <v>0</v>
      </c>
      <c r="Z772" s="143">
        <f t="shared" si="190"/>
        <v>0</v>
      </c>
      <c r="AA772" s="143">
        <f t="shared" si="191"/>
        <v>0</v>
      </c>
      <c r="AB772" s="143">
        <f t="shared" si="192"/>
        <v>0</v>
      </c>
      <c r="AC772" s="143">
        <f t="shared" si="193"/>
        <v>0</v>
      </c>
      <c r="AD772" s="143">
        <f t="shared" si="194"/>
        <v>0</v>
      </c>
      <c r="AE772" s="142"/>
    </row>
    <row r="773" spans="1:31" x14ac:dyDescent="0.3">
      <c r="A773" s="147" t="s">
        <v>2903</v>
      </c>
      <c r="B773" s="147">
        <v>0.91541946484665893</v>
      </c>
      <c r="C773" s="146">
        <f t="shared" si="180"/>
        <v>1.7778563616308409E-3</v>
      </c>
      <c r="D773" s="145">
        <f t="shared" si="181"/>
        <v>1777856.3616308409</v>
      </c>
      <c r="E773" s="144">
        <v>0</v>
      </c>
      <c r="F773" s="144">
        <v>0</v>
      </c>
      <c r="G773" s="144">
        <v>0</v>
      </c>
      <c r="H773" s="144">
        <v>0</v>
      </c>
      <c r="I773" s="144">
        <v>0</v>
      </c>
      <c r="J773" s="144">
        <v>0</v>
      </c>
      <c r="K773" s="144">
        <v>0</v>
      </c>
      <c r="L773" s="144">
        <v>43.43</v>
      </c>
      <c r="M773" s="144">
        <v>0</v>
      </c>
      <c r="N773" s="144">
        <v>0</v>
      </c>
      <c r="O773" s="144">
        <v>0</v>
      </c>
      <c r="P773" s="144">
        <v>0</v>
      </c>
      <c r="Q773" s="144">
        <v>0</v>
      </c>
      <c r="R773" s="143">
        <f t="shared" si="182"/>
        <v>0</v>
      </c>
      <c r="S773" s="143">
        <f t="shared" si="183"/>
        <v>0</v>
      </c>
      <c r="T773" s="143">
        <f t="shared" si="184"/>
        <v>0</v>
      </c>
      <c r="U773" s="143">
        <f t="shared" si="185"/>
        <v>0</v>
      </c>
      <c r="V773" s="143">
        <f t="shared" si="186"/>
        <v>0</v>
      </c>
      <c r="W773" s="143">
        <f t="shared" si="187"/>
        <v>0</v>
      </c>
      <c r="X773" s="143">
        <f t="shared" si="188"/>
        <v>0</v>
      </c>
      <c r="Y773" s="143">
        <f t="shared" si="189"/>
        <v>772123.01785627427</v>
      </c>
      <c r="Z773" s="143">
        <f t="shared" si="190"/>
        <v>0</v>
      </c>
      <c r="AA773" s="143">
        <f t="shared" si="191"/>
        <v>0</v>
      </c>
      <c r="AB773" s="143">
        <f t="shared" si="192"/>
        <v>0</v>
      </c>
      <c r="AC773" s="143">
        <f t="shared" si="193"/>
        <v>0</v>
      </c>
      <c r="AD773" s="143">
        <f t="shared" si="194"/>
        <v>0</v>
      </c>
      <c r="AE773" s="142"/>
    </row>
    <row r="774" spans="1:31" x14ac:dyDescent="0.3">
      <c r="A774" s="147" t="s">
        <v>2902</v>
      </c>
      <c r="B774" s="147">
        <v>0.76210963148627675</v>
      </c>
      <c r="C774" s="146">
        <f t="shared" si="180"/>
        <v>1.4801099480935491E-3</v>
      </c>
      <c r="D774" s="145">
        <f t="shared" si="181"/>
        <v>1480109.9480935491</v>
      </c>
      <c r="E774" s="144">
        <v>0</v>
      </c>
      <c r="F774" s="144">
        <v>0</v>
      </c>
      <c r="G774" s="144">
        <v>0</v>
      </c>
      <c r="H774" s="144">
        <v>0</v>
      </c>
      <c r="I774" s="144">
        <v>0</v>
      </c>
      <c r="J774" s="144">
        <v>0</v>
      </c>
      <c r="K774" s="144">
        <v>0</v>
      </c>
      <c r="L774" s="144">
        <v>0</v>
      </c>
      <c r="M774" s="144">
        <v>0</v>
      </c>
      <c r="N774" s="144">
        <v>0</v>
      </c>
      <c r="O774" s="144">
        <v>0</v>
      </c>
      <c r="P774" s="144">
        <v>0</v>
      </c>
      <c r="Q774" s="144">
        <v>0</v>
      </c>
      <c r="R774" s="143">
        <f t="shared" si="182"/>
        <v>0</v>
      </c>
      <c r="S774" s="143">
        <f t="shared" si="183"/>
        <v>0</v>
      </c>
      <c r="T774" s="143">
        <f t="shared" si="184"/>
        <v>0</v>
      </c>
      <c r="U774" s="143">
        <f t="shared" si="185"/>
        <v>0</v>
      </c>
      <c r="V774" s="143">
        <f t="shared" si="186"/>
        <v>0</v>
      </c>
      <c r="W774" s="143">
        <f t="shared" si="187"/>
        <v>0</v>
      </c>
      <c r="X774" s="143">
        <f t="shared" si="188"/>
        <v>0</v>
      </c>
      <c r="Y774" s="143">
        <f t="shared" si="189"/>
        <v>0</v>
      </c>
      <c r="Z774" s="143">
        <f t="shared" si="190"/>
        <v>0</v>
      </c>
      <c r="AA774" s="143">
        <f t="shared" si="191"/>
        <v>0</v>
      </c>
      <c r="AB774" s="143">
        <f t="shared" si="192"/>
        <v>0</v>
      </c>
      <c r="AC774" s="143">
        <f t="shared" si="193"/>
        <v>0</v>
      </c>
      <c r="AD774" s="143">
        <f t="shared" si="194"/>
        <v>0</v>
      </c>
      <c r="AE774" s="142"/>
    </row>
    <row r="775" spans="1:31" x14ac:dyDescent="0.3">
      <c r="A775" s="147" t="s">
        <v>2901</v>
      </c>
      <c r="B775" s="147">
        <v>0.68705775209272124</v>
      </c>
      <c r="C775" s="146">
        <f t="shared" si="180"/>
        <v>1.3343500354457071E-3</v>
      </c>
      <c r="D775" s="145">
        <f t="shared" si="181"/>
        <v>1334350.0354457072</v>
      </c>
      <c r="E775" s="144">
        <v>0</v>
      </c>
      <c r="F775" s="144">
        <v>0</v>
      </c>
      <c r="G775" s="144">
        <v>1.44</v>
      </c>
      <c r="H775" s="144">
        <v>0</v>
      </c>
      <c r="I775" s="144">
        <v>0</v>
      </c>
      <c r="J775" s="144">
        <v>0</v>
      </c>
      <c r="K775" s="144">
        <v>0</v>
      </c>
      <c r="L775" s="144">
        <v>0</v>
      </c>
      <c r="M775" s="144">
        <v>0</v>
      </c>
      <c r="N775" s="144">
        <v>0</v>
      </c>
      <c r="O775" s="144">
        <v>0</v>
      </c>
      <c r="P775" s="144">
        <v>1.44</v>
      </c>
      <c r="Q775" s="144">
        <v>1.44</v>
      </c>
      <c r="R775" s="143">
        <f t="shared" si="182"/>
        <v>0</v>
      </c>
      <c r="S775" s="143">
        <f t="shared" si="183"/>
        <v>0</v>
      </c>
      <c r="T775" s="143">
        <f t="shared" si="184"/>
        <v>19214.640510418183</v>
      </c>
      <c r="U775" s="143">
        <f t="shared" si="185"/>
        <v>0</v>
      </c>
      <c r="V775" s="143">
        <f t="shared" si="186"/>
        <v>0</v>
      </c>
      <c r="W775" s="143">
        <f t="shared" si="187"/>
        <v>0</v>
      </c>
      <c r="X775" s="143">
        <f t="shared" si="188"/>
        <v>0</v>
      </c>
      <c r="Y775" s="143">
        <f t="shared" si="189"/>
        <v>0</v>
      </c>
      <c r="Z775" s="143">
        <f t="shared" si="190"/>
        <v>0</v>
      </c>
      <c r="AA775" s="143">
        <f t="shared" si="191"/>
        <v>0</v>
      </c>
      <c r="AB775" s="143">
        <f t="shared" si="192"/>
        <v>0</v>
      </c>
      <c r="AC775" s="143">
        <f t="shared" si="193"/>
        <v>19214.640510418183</v>
      </c>
      <c r="AD775" s="143">
        <f t="shared" si="194"/>
        <v>19214.640510418183</v>
      </c>
      <c r="AE775" s="142"/>
    </row>
    <row r="776" spans="1:31" x14ac:dyDescent="0.3">
      <c r="A776" s="147" t="s">
        <v>2900</v>
      </c>
      <c r="B776" s="147">
        <v>0.9188680563480216</v>
      </c>
      <c r="C776" s="146">
        <f t="shared" si="180"/>
        <v>1.7845539473549882E-3</v>
      </c>
      <c r="D776" s="145">
        <f t="shared" si="181"/>
        <v>1784553.9473549882</v>
      </c>
      <c r="E776" s="144">
        <v>0</v>
      </c>
      <c r="F776" s="144">
        <v>0</v>
      </c>
      <c r="G776" s="144">
        <v>0</v>
      </c>
      <c r="H776" s="144">
        <v>0</v>
      </c>
      <c r="I776" s="144">
        <v>0</v>
      </c>
      <c r="J776" s="144">
        <v>0</v>
      </c>
      <c r="K776" s="144">
        <v>0</v>
      </c>
      <c r="L776" s="144">
        <v>0</v>
      </c>
      <c r="M776" s="144">
        <v>0</v>
      </c>
      <c r="N776" s="144">
        <v>0</v>
      </c>
      <c r="O776" s="144">
        <v>0</v>
      </c>
      <c r="P776" s="144">
        <v>0</v>
      </c>
      <c r="Q776" s="144">
        <v>0</v>
      </c>
      <c r="R776" s="143">
        <f t="shared" si="182"/>
        <v>0</v>
      </c>
      <c r="S776" s="143">
        <f t="shared" si="183"/>
        <v>0</v>
      </c>
      <c r="T776" s="143">
        <f t="shared" si="184"/>
        <v>0</v>
      </c>
      <c r="U776" s="143">
        <f t="shared" si="185"/>
        <v>0</v>
      </c>
      <c r="V776" s="143">
        <f t="shared" si="186"/>
        <v>0</v>
      </c>
      <c r="W776" s="143">
        <f t="shared" si="187"/>
        <v>0</v>
      </c>
      <c r="X776" s="143">
        <f t="shared" si="188"/>
        <v>0</v>
      </c>
      <c r="Y776" s="143">
        <f t="shared" si="189"/>
        <v>0</v>
      </c>
      <c r="Z776" s="143">
        <f t="shared" si="190"/>
        <v>0</v>
      </c>
      <c r="AA776" s="143">
        <f t="shared" si="191"/>
        <v>0</v>
      </c>
      <c r="AB776" s="143">
        <f t="shared" si="192"/>
        <v>0</v>
      </c>
      <c r="AC776" s="143">
        <f t="shared" si="193"/>
        <v>0</v>
      </c>
      <c r="AD776" s="143">
        <f t="shared" si="194"/>
        <v>0</v>
      </c>
      <c r="AE776" s="142"/>
    </row>
    <row r="777" spans="1:31" x14ac:dyDescent="0.3">
      <c r="A777" s="147" t="s">
        <v>2899</v>
      </c>
      <c r="B777" s="147">
        <v>0.3630655243218639</v>
      </c>
      <c r="C777" s="146">
        <f t="shared" si="180"/>
        <v>7.0511757384641798E-4</v>
      </c>
      <c r="D777" s="145">
        <f t="shared" si="181"/>
        <v>705117.57384641794</v>
      </c>
      <c r="E777" s="144">
        <v>0</v>
      </c>
      <c r="F777" s="144">
        <v>0</v>
      </c>
      <c r="G777" s="144">
        <v>0</v>
      </c>
      <c r="H777" s="144">
        <v>0</v>
      </c>
      <c r="I777" s="144">
        <v>0</v>
      </c>
      <c r="J777" s="144">
        <v>0</v>
      </c>
      <c r="K777" s="144">
        <v>0</v>
      </c>
      <c r="L777" s="144">
        <v>0</v>
      </c>
      <c r="M777" s="144">
        <v>0</v>
      </c>
      <c r="N777" s="144">
        <v>0</v>
      </c>
      <c r="O777" s="144">
        <v>0</v>
      </c>
      <c r="P777" s="144">
        <v>0</v>
      </c>
      <c r="Q777" s="144">
        <v>0</v>
      </c>
      <c r="R777" s="143">
        <f t="shared" si="182"/>
        <v>0</v>
      </c>
      <c r="S777" s="143">
        <f t="shared" si="183"/>
        <v>0</v>
      </c>
      <c r="T777" s="143">
        <f t="shared" si="184"/>
        <v>0</v>
      </c>
      <c r="U777" s="143">
        <f t="shared" si="185"/>
        <v>0</v>
      </c>
      <c r="V777" s="143">
        <f t="shared" si="186"/>
        <v>0</v>
      </c>
      <c r="W777" s="143">
        <f t="shared" si="187"/>
        <v>0</v>
      </c>
      <c r="X777" s="143">
        <f t="shared" si="188"/>
        <v>0</v>
      </c>
      <c r="Y777" s="143">
        <f t="shared" si="189"/>
        <v>0</v>
      </c>
      <c r="Z777" s="143">
        <f t="shared" si="190"/>
        <v>0</v>
      </c>
      <c r="AA777" s="143">
        <f t="shared" si="191"/>
        <v>0</v>
      </c>
      <c r="AB777" s="143">
        <f t="shared" si="192"/>
        <v>0</v>
      </c>
      <c r="AC777" s="143">
        <f t="shared" si="193"/>
        <v>0</v>
      </c>
      <c r="AD777" s="143">
        <f t="shared" si="194"/>
        <v>0</v>
      </c>
      <c r="AE777" s="142"/>
    </row>
    <row r="778" spans="1:31" x14ac:dyDescent="0.3">
      <c r="A778" s="147" t="s">
        <v>2898</v>
      </c>
      <c r="B778" s="147">
        <v>0.49763474939395236</v>
      </c>
      <c r="C778" s="146">
        <f t="shared" si="180"/>
        <v>9.6646743810151182E-4</v>
      </c>
      <c r="D778" s="145">
        <f t="shared" si="181"/>
        <v>966467.4381015118</v>
      </c>
      <c r="E778" s="144">
        <v>0</v>
      </c>
      <c r="F778" s="144">
        <v>0</v>
      </c>
      <c r="G778" s="144">
        <v>0</v>
      </c>
      <c r="H778" s="144">
        <v>0</v>
      </c>
      <c r="I778" s="144">
        <v>0</v>
      </c>
      <c r="J778" s="144">
        <v>0</v>
      </c>
      <c r="K778" s="144">
        <v>0</v>
      </c>
      <c r="L778" s="144">
        <v>0</v>
      </c>
      <c r="M778" s="144">
        <v>0</v>
      </c>
      <c r="N778" s="144">
        <v>0</v>
      </c>
      <c r="O778" s="144">
        <v>0</v>
      </c>
      <c r="P778" s="144">
        <v>0</v>
      </c>
      <c r="Q778" s="144">
        <v>0</v>
      </c>
      <c r="R778" s="143">
        <f t="shared" si="182"/>
        <v>0</v>
      </c>
      <c r="S778" s="143">
        <f t="shared" si="183"/>
        <v>0</v>
      </c>
      <c r="T778" s="143">
        <f t="shared" si="184"/>
        <v>0</v>
      </c>
      <c r="U778" s="143">
        <f t="shared" si="185"/>
        <v>0</v>
      </c>
      <c r="V778" s="143">
        <f t="shared" si="186"/>
        <v>0</v>
      </c>
      <c r="W778" s="143">
        <f t="shared" si="187"/>
        <v>0</v>
      </c>
      <c r="X778" s="143">
        <f t="shared" si="188"/>
        <v>0</v>
      </c>
      <c r="Y778" s="143">
        <f t="shared" si="189"/>
        <v>0</v>
      </c>
      <c r="Z778" s="143">
        <f t="shared" si="190"/>
        <v>0</v>
      </c>
      <c r="AA778" s="143">
        <f t="shared" si="191"/>
        <v>0</v>
      </c>
      <c r="AB778" s="143">
        <f t="shared" si="192"/>
        <v>0</v>
      </c>
      <c r="AC778" s="143">
        <f t="shared" si="193"/>
        <v>0</v>
      </c>
      <c r="AD778" s="143">
        <f t="shared" si="194"/>
        <v>0</v>
      </c>
      <c r="AE778" s="142"/>
    </row>
    <row r="779" spans="1:31" x14ac:dyDescent="0.3">
      <c r="A779" s="147" t="s">
        <v>2897</v>
      </c>
      <c r="B779" s="147">
        <v>0.92772638892660697</v>
      </c>
      <c r="C779" s="146">
        <f t="shared" si="180"/>
        <v>1.8017579107106481E-3</v>
      </c>
      <c r="D779" s="145">
        <f t="shared" si="181"/>
        <v>1801757.9107106482</v>
      </c>
      <c r="E779" s="144">
        <v>0</v>
      </c>
      <c r="F779" s="144">
        <v>0</v>
      </c>
      <c r="G779" s="144">
        <v>0</v>
      </c>
      <c r="H779" s="144">
        <v>0</v>
      </c>
      <c r="I779" s="144">
        <v>0</v>
      </c>
      <c r="J779" s="144">
        <v>0</v>
      </c>
      <c r="K779" s="144">
        <v>0</v>
      </c>
      <c r="L779" s="144">
        <v>0</v>
      </c>
      <c r="M779" s="144">
        <v>0</v>
      </c>
      <c r="N779" s="144">
        <v>0</v>
      </c>
      <c r="O779" s="144">
        <v>0</v>
      </c>
      <c r="P779" s="144">
        <v>0</v>
      </c>
      <c r="Q779" s="144">
        <v>0</v>
      </c>
      <c r="R779" s="143">
        <f t="shared" si="182"/>
        <v>0</v>
      </c>
      <c r="S779" s="143">
        <f t="shared" si="183"/>
        <v>0</v>
      </c>
      <c r="T779" s="143">
        <f t="shared" si="184"/>
        <v>0</v>
      </c>
      <c r="U779" s="143">
        <f t="shared" si="185"/>
        <v>0</v>
      </c>
      <c r="V779" s="143">
        <f t="shared" si="186"/>
        <v>0</v>
      </c>
      <c r="W779" s="143">
        <f t="shared" si="187"/>
        <v>0</v>
      </c>
      <c r="X779" s="143">
        <f t="shared" si="188"/>
        <v>0</v>
      </c>
      <c r="Y779" s="143">
        <f t="shared" si="189"/>
        <v>0</v>
      </c>
      <c r="Z779" s="143">
        <f t="shared" si="190"/>
        <v>0</v>
      </c>
      <c r="AA779" s="143">
        <f t="shared" si="191"/>
        <v>0</v>
      </c>
      <c r="AB779" s="143">
        <f t="shared" si="192"/>
        <v>0</v>
      </c>
      <c r="AC779" s="143">
        <f t="shared" si="193"/>
        <v>0</v>
      </c>
      <c r="AD779" s="143">
        <f t="shared" si="194"/>
        <v>0</v>
      </c>
      <c r="AE779" s="142"/>
    </row>
    <row r="780" spans="1:31" x14ac:dyDescent="0.3">
      <c r="A780" s="147" t="s">
        <v>2896</v>
      </c>
      <c r="B780" s="147">
        <v>0.48395287058147851</v>
      </c>
      <c r="C780" s="146">
        <f t="shared" si="180"/>
        <v>9.3989555906691716E-4</v>
      </c>
      <c r="D780" s="145">
        <f t="shared" si="181"/>
        <v>939895.55906691717</v>
      </c>
      <c r="E780" s="144">
        <v>0</v>
      </c>
      <c r="F780" s="144">
        <v>0</v>
      </c>
      <c r="G780" s="144">
        <v>0</v>
      </c>
      <c r="H780" s="144">
        <v>0</v>
      </c>
      <c r="I780" s="144">
        <v>0</v>
      </c>
      <c r="J780" s="144">
        <v>0</v>
      </c>
      <c r="K780" s="144">
        <v>0</v>
      </c>
      <c r="L780" s="144">
        <v>0</v>
      </c>
      <c r="M780" s="144">
        <v>0</v>
      </c>
      <c r="N780" s="144">
        <v>0</v>
      </c>
      <c r="O780" s="144">
        <v>0</v>
      </c>
      <c r="P780" s="144">
        <v>0</v>
      </c>
      <c r="Q780" s="144">
        <v>0</v>
      </c>
      <c r="R780" s="143">
        <f t="shared" si="182"/>
        <v>0</v>
      </c>
      <c r="S780" s="143">
        <f t="shared" si="183"/>
        <v>0</v>
      </c>
      <c r="T780" s="143">
        <f t="shared" si="184"/>
        <v>0</v>
      </c>
      <c r="U780" s="143">
        <f t="shared" si="185"/>
        <v>0</v>
      </c>
      <c r="V780" s="143">
        <f t="shared" si="186"/>
        <v>0</v>
      </c>
      <c r="W780" s="143">
        <f t="shared" si="187"/>
        <v>0</v>
      </c>
      <c r="X780" s="143">
        <f t="shared" si="188"/>
        <v>0</v>
      </c>
      <c r="Y780" s="143">
        <f t="shared" si="189"/>
        <v>0</v>
      </c>
      <c r="Z780" s="143">
        <f t="shared" si="190"/>
        <v>0</v>
      </c>
      <c r="AA780" s="143">
        <f t="shared" si="191"/>
        <v>0</v>
      </c>
      <c r="AB780" s="143">
        <f t="shared" si="192"/>
        <v>0</v>
      </c>
      <c r="AC780" s="143">
        <f t="shared" si="193"/>
        <v>0</v>
      </c>
      <c r="AD780" s="143">
        <f t="shared" si="194"/>
        <v>0</v>
      </c>
      <c r="AE780" s="142"/>
    </row>
    <row r="781" spans="1:31" x14ac:dyDescent="0.3">
      <c r="A781" s="147" t="s">
        <v>2895</v>
      </c>
      <c r="B781" s="147">
        <v>0.77283514547905963</v>
      </c>
      <c r="C781" s="146">
        <f t="shared" si="180"/>
        <v>1.5009402057143261E-3</v>
      </c>
      <c r="D781" s="145">
        <f t="shared" si="181"/>
        <v>1500940.2057143261</v>
      </c>
      <c r="E781" s="144">
        <v>0</v>
      </c>
      <c r="F781" s="144">
        <v>0</v>
      </c>
      <c r="G781" s="144">
        <v>0.65</v>
      </c>
      <c r="H781" s="144">
        <v>0</v>
      </c>
      <c r="I781" s="144">
        <v>0</v>
      </c>
      <c r="J781" s="144">
        <v>0</v>
      </c>
      <c r="K781" s="144">
        <v>0</v>
      </c>
      <c r="L781" s="144">
        <v>0</v>
      </c>
      <c r="M781" s="144">
        <v>0</v>
      </c>
      <c r="N781" s="144">
        <v>0</v>
      </c>
      <c r="O781" s="144">
        <v>0</v>
      </c>
      <c r="P781" s="144">
        <v>0.65</v>
      </c>
      <c r="Q781" s="144">
        <v>0.65</v>
      </c>
      <c r="R781" s="143">
        <f t="shared" si="182"/>
        <v>0</v>
      </c>
      <c r="S781" s="143">
        <f t="shared" si="183"/>
        <v>0</v>
      </c>
      <c r="T781" s="143">
        <f t="shared" si="184"/>
        <v>9756.1113371431202</v>
      </c>
      <c r="U781" s="143">
        <f t="shared" si="185"/>
        <v>0</v>
      </c>
      <c r="V781" s="143">
        <f t="shared" si="186"/>
        <v>0</v>
      </c>
      <c r="W781" s="143">
        <f t="shared" si="187"/>
        <v>0</v>
      </c>
      <c r="X781" s="143">
        <f t="shared" si="188"/>
        <v>0</v>
      </c>
      <c r="Y781" s="143">
        <f t="shared" si="189"/>
        <v>0</v>
      </c>
      <c r="Z781" s="143">
        <f t="shared" si="190"/>
        <v>0</v>
      </c>
      <c r="AA781" s="143">
        <f t="shared" si="191"/>
        <v>0</v>
      </c>
      <c r="AB781" s="143">
        <f t="shared" si="192"/>
        <v>0</v>
      </c>
      <c r="AC781" s="143">
        <f t="shared" si="193"/>
        <v>9756.1113371431202</v>
      </c>
      <c r="AD781" s="143">
        <f t="shared" si="194"/>
        <v>9756.1113371431202</v>
      </c>
      <c r="AE781" s="142"/>
    </row>
    <row r="782" spans="1:31" x14ac:dyDescent="0.3">
      <c r="A782" s="147" t="s">
        <v>2894</v>
      </c>
      <c r="B782" s="147">
        <v>0.86822747133535705</v>
      </c>
      <c r="C782" s="146">
        <f t="shared" si="180"/>
        <v>1.6862037486987315E-3</v>
      </c>
      <c r="D782" s="145">
        <f t="shared" si="181"/>
        <v>1686203.7486987314</v>
      </c>
      <c r="E782" s="144">
        <v>0</v>
      </c>
      <c r="F782" s="144">
        <v>0</v>
      </c>
      <c r="G782" s="144">
        <v>0</v>
      </c>
      <c r="H782" s="144">
        <v>0</v>
      </c>
      <c r="I782" s="144">
        <v>0</v>
      </c>
      <c r="J782" s="144">
        <v>0</v>
      </c>
      <c r="K782" s="144">
        <v>0</v>
      </c>
      <c r="L782" s="144">
        <v>0</v>
      </c>
      <c r="M782" s="144">
        <v>0</v>
      </c>
      <c r="N782" s="144">
        <v>0</v>
      </c>
      <c r="O782" s="144">
        <v>0</v>
      </c>
      <c r="P782" s="144">
        <v>0</v>
      </c>
      <c r="Q782" s="144">
        <v>0</v>
      </c>
      <c r="R782" s="143">
        <f t="shared" si="182"/>
        <v>0</v>
      </c>
      <c r="S782" s="143">
        <f t="shared" si="183"/>
        <v>0</v>
      </c>
      <c r="T782" s="143">
        <f t="shared" si="184"/>
        <v>0</v>
      </c>
      <c r="U782" s="143">
        <f t="shared" si="185"/>
        <v>0</v>
      </c>
      <c r="V782" s="143">
        <f t="shared" si="186"/>
        <v>0</v>
      </c>
      <c r="W782" s="143">
        <f t="shared" si="187"/>
        <v>0</v>
      </c>
      <c r="X782" s="143">
        <f t="shared" si="188"/>
        <v>0</v>
      </c>
      <c r="Y782" s="143">
        <f t="shared" si="189"/>
        <v>0</v>
      </c>
      <c r="Z782" s="143">
        <f t="shared" si="190"/>
        <v>0</v>
      </c>
      <c r="AA782" s="143">
        <f t="shared" si="191"/>
        <v>0</v>
      </c>
      <c r="AB782" s="143">
        <f t="shared" si="192"/>
        <v>0</v>
      </c>
      <c r="AC782" s="143">
        <f t="shared" si="193"/>
        <v>0</v>
      </c>
      <c r="AD782" s="143">
        <f t="shared" si="194"/>
        <v>0</v>
      </c>
      <c r="AE782" s="142"/>
    </row>
    <row r="783" spans="1:31" x14ac:dyDescent="0.3">
      <c r="A783" s="147" t="s">
        <v>2893</v>
      </c>
      <c r="B783" s="147">
        <v>0.39479848160931563</v>
      </c>
      <c r="C783" s="146">
        <f t="shared" si="180"/>
        <v>7.6674685108306286E-4</v>
      </c>
      <c r="D783" s="145">
        <f t="shared" si="181"/>
        <v>766746.85108306282</v>
      </c>
      <c r="E783" s="144">
        <v>0</v>
      </c>
      <c r="F783" s="144">
        <v>0</v>
      </c>
      <c r="G783" s="144">
        <v>0</v>
      </c>
      <c r="H783" s="144">
        <v>0</v>
      </c>
      <c r="I783" s="144">
        <v>0</v>
      </c>
      <c r="J783" s="144">
        <v>0</v>
      </c>
      <c r="K783" s="144">
        <v>0</v>
      </c>
      <c r="L783" s="144">
        <v>0</v>
      </c>
      <c r="M783" s="144">
        <v>0</v>
      </c>
      <c r="N783" s="144">
        <v>0</v>
      </c>
      <c r="O783" s="144">
        <v>0</v>
      </c>
      <c r="P783" s="144">
        <v>0</v>
      </c>
      <c r="Q783" s="144">
        <v>0</v>
      </c>
      <c r="R783" s="143">
        <f t="shared" si="182"/>
        <v>0</v>
      </c>
      <c r="S783" s="143">
        <f t="shared" si="183"/>
        <v>0</v>
      </c>
      <c r="T783" s="143">
        <f t="shared" si="184"/>
        <v>0</v>
      </c>
      <c r="U783" s="143">
        <f t="shared" si="185"/>
        <v>0</v>
      </c>
      <c r="V783" s="143">
        <f t="shared" si="186"/>
        <v>0</v>
      </c>
      <c r="W783" s="143">
        <f t="shared" si="187"/>
        <v>0</v>
      </c>
      <c r="X783" s="143">
        <f t="shared" si="188"/>
        <v>0</v>
      </c>
      <c r="Y783" s="143">
        <f t="shared" si="189"/>
        <v>0</v>
      </c>
      <c r="Z783" s="143">
        <f t="shared" si="190"/>
        <v>0</v>
      </c>
      <c r="AA783" s="143">
        <f t="shared" si="191"/>
        <v>0</v>
      </c>
      <c r="AB783" s="143">
        <f t="shared" si="192"/>
        <v>0</v>
      </c>
      <c r="AC783" s="143">
        <f t="shared" si="193"/>
        <v>0</v>
      </c>
      <c r="AD783" s="143">
        <f t="shared" si="194"/>
        <v>0</v>
      </c>
      <c r="AE783" s="142"/>
    </row>
    <row r="784" spans="1:31" x14ac:dyDescent="0.3">
      <c r="A784" s="147" t="s">
        <v>2892</v>
      </c>
      <c r="B784" s="147">
        <v>0.81035321565602314</v>
      </c>
      <c r="C784" s="146">
        <f t="shared" si="180"/>
        <v>1.573804878470001E-3</v>
      </c>
      <c r="D784" s="145">
        <f t="shared" si="181"/>
        <v>1573804.878470001</v>
      </c>
      <c r="E784" s="144">
        <v>0</v>
      </c>
      <c r="F784" s="144">
        <v>0</v>
      </c>
      <c r="G784" s="144">
        <v>0</v>
      </c>
      <c r="H784" s="144">
        <v>0</v>
      </c>
      <c r="I784" s="144">
        <v>0</v>
      </c>
      <c r="J784" s="144">
        <v>0</v>
      </c>
      <c r="K784" s="144">
        <v>0</v>
      </c>
      <c r="L784" s="144">
        <v>0</v>
      </c>
      <c r="M784" s="144">
        <v>0</v>
      </c>
      <c r="N784" s="144">
        <v>0</v>
      </c>
      <c r="O784" s="144">
        <v>0</v>
      </c>
      <c r="P784" s="144">
        <v>0</v>
      </c>
      <c r="Q784" s="144">
        <v>0</v>
      </c>
      <c r="R784" s="143">
        <f t="shared" si="182"/>
        <v>0</v>
      </c>
      <c r="S784" s="143">
        <f t="shared" si="183"/>
        <v>0</v>
      </c>
      <c r="T784" s="143">
        <f t="shared" si="184"/>
        <v>0</v>
      </c>
      <c r="U784" s="143">
        <f t="shared" si="185"/>
        <v>0</v>
      </c>
      <c r="V784" s="143">
        <f t="shared" si="186"/>
        <v>0</v>
      </c>
      <c r="W784" s="143">
        <f t="shared" si="187"/>
        <v>0</v>
      </c>
      <c r="X784" s="143">
        <f t="shared" si="188"/>
        <v>0</v>
      </c>
      <c r="Y784" s="143">
        <f t="shared" si="189"/>
        <v>0</v>
      </c>
      <c r="Z784" s="143">
        <f t="shared" si="190"/>
        <v>0</v>
      </c>
      <c r="AA784" s="143">
        <f t="shared" si="191"/>
        <v>0</v>
      </c>
      <c r="AB784" s="143">
        <f t="shared" si="192"/>
        <v>0</v>
      </c>
      <c r="AC784" s="143">
        <f t="shared" si="193"/>
        <v>0</v>
      </c>
      <c r="AD784" s="143">
        <f t="shared" si="194"/>
        <v>0</v>
      </c>
      <c r="AE784" s="142"/>
    </row>
    <row r="785" spans="1:31" x14ac:dyDescent="0.3">
      <c r="A785" s="147" t="s">
        <v>2891</v>
      </c>
      <c r="B785" s="147">
        <v>0.82846052847010521</v>
      </c>
      <c r="C785" s="146">
        <f t="shared" si="180"/>
        <v>1.6089714906240783E-3</v>
      </c>
      <c r="D785" s="145">
        <f t="shared" si="181"/>
        <v>1608971.4906240783</v>
      </c>
      <c r="E785" s="144">
        <v>0</v>
      </c>
      <c r="F785" s="144">
        <v>0</v>
      </c>
      <c r="G785" s="144">
        <v>0</v>
      </c>
      <c r="H785" s="144">
        <v>0</v>
      </c>
      <c r="I785" s="144">
        <v>2.19</v>
      </c>
      <c r="J785" s="144">
        <v>0</v>
      </c>
      <c r="K785" s="144">
        <v>0</v>
      </c>
      <c r="L785" s="144">
        <v>2.19</v>
      </c>
      <c r="M785" s="144">
        <v>0</v>
      </c>
      <c r="N785" s="144">
        <v>0</v>
      </c>
      <c r="O785" s="144">
        <v>0</v>
      </c>
      <c r="P785" s="144">
        <v>0</v>
      </c>
      <c r="Q785" s="144">
        <v>0</v>
      </c>
      <c r="R785" s="143">
        <f t="shared" si="182"/>
        <v>0</v>
      </c>
      <c r="S785" s="143">
        <f t="shared" si="183"/>
        <v>0</v>
      </c>
      <c r="T785" s="143">
        <f t="shared" si="184"/>
        <v>0</v>
      </c>
      <c r="U785" s="143">
        <f t="shared" si="185"/>
        <v>0</v>
      </c>
      <c r="V785" s="143">
        <f t="shared" si="186"/>
        <v>35236.475644667313</v>
      </c>
      <c r="W785" s="143">
        <f t="shared" si="187"/>
        <v>0</v>
      </c>
      <c r="X785" s="143">
        <f t="shared" si="188"/>
        <v>0</v>
      </c>
      <c r="Y785" s="143">
        <f t="shared" si="189"/>
        <v>35236.475644667313</v>
      </c>
      <c r="Z785" s="143">
        <f t="shared" si="190"/>
        <v>0</v>
      </c>
      <c r="AA785" s="143">
        <f t="shared" si="191"/>
        <v>0</v>
      </c>
      <c r="AB785" s="143">
        <f t="shared" si="192"/>
        <v>0</v>
      </c>
      <c r="AC785" s="143">
        <f t="shared" si="193"/>
        <v>0</v>
      </c>
      <c r="AD785" s="143">
        <f t="shared" si="194"/>
        <v>0</v>
      </c>
      <c r="AE785" s="142"/>
    </row>
    <row r="786" spans="1:31" x14ac:dyDescent="0.3">
      <c r="A786" s="147" t="s">
        <v>2890</v>
      </c>
      <c r="B786" s="147">
        <v>0.34885019445113641</v>
      </c>
      <c r="C786" s="146">
        <f t="shared" si="180"/>
        <v>6.775096677292074E-4</v>
      </c>
      <c r="D786" s="145">
        <f t="shared" si="181"/>
        <v>677509.66772920743</v>
      </c>
      <c r="E786" s="144">
        <v>0</v>
      </c>
      <c r="F786" s="144">
        <v>0</v>
      </c>
      <c r="G786" s="144">
        <v>0</v>
      </c>
      <c r="H786" s="144">
        <v>0</v>
      </c>
      <c r="I786" s="144">
        <v>0</v>
      </c>
      <c r="J786" s="144">
        <v>0</v>
      </c>
      <c r="K786" s="144">
        <v>0</v>
      </c>
      <c r="L786" s="144">
        <v>0</v>
      </c>
      <c r="M786" s="144">
        <v>0</v>
      </c>
      <c r="N786" s="144">
        <v>0</v>
      </c>
      <c r="O786" s="144">
        <v>0</v>
      </c>
      <c r="P786" s="144">
        <v>0</v>
      </c>
      <c r="Q786" s="144">
        <v>0</v>
      </c>
      <c r="R786" s="143">
        <f t="shared" si="182"/>
        <v>0</v>
      </c>
      <c r="S786" s="143">
        <f t="shared" si="183"/>
        <v>0</v>
      </c>
      <c r="T786" s="143">
        <f t="shared" si="184"/>
        <v>0</v>
      </c>
      <c r="U786" s="143">
        <f t="shared" si="185"/>
        <v>0</v>
      </c>
      <c r="V786" s="143">
        <f t="shared" si="186"/>
        <v>0</v>
      </c>
      <c r="W786" s="143">
        <f t="shared" si="187"/>
        <v>0</v>
      </c>
      <c r="X786" s="143">
        <f t="shared" si="188"/>
        <v>0</v>
      </c>
      <c r="Y786" s="143">
        <f t="shared" si="189"/>
        <v>0</v>
      </c>
      <c r="Z786" s="143">
        <f t="shared" si="190"/>
        <v>0</v>
      </c>
      <c r="AA786" s="143">
        <f t="shared" si="191"/>
        <v>0</v>
      </c>
      <c r="AB786" s="143">
        <f t="shared" si="192"/>
        <v>0</v>
      </c>
      <c r="AC786" s="143">
        <f t="shared" si="193"/>
        <v>0</v>
      </c>
      <c r="AD786" s="143">
        <f t="shared" si="194"/>
        <v>0</v>
      </c>
      <c r="AE786" s="142"/>
    </row>
    <row r="787" spans="1:31" x14ac:dyDescent="0.3">
      <c r="A787" s="147" t="s">
        <v>2889</v>
      </c>
      <c r="B787" s="147">
        <v>0.84847640053685958</v>
      </c>
      <c r="C787" s="146">
        <f t="shared" si="180"/>
        <v>1.6478447578572905E-3</v>
      </c>
      <c r="D787" s="145">
        <f t="shared" si="181"/>
        <v>1647844.7578572906</v>
      </c>
      <c r="E787" s="144">
        <v>0</v>
      </c>
      <c r="F787" s="144">
        <v>0</v>
      </c>
      <c r="G787" s="144">
        <v>0.5</v>
      </c>
      <c r="H787" s="144">
        <v>0</v>
      </c>
      <c r="I787" s="144">
        <v>0.67</v>
      </c>
      <c r="J787" s="144">
        <v>0</v>
      </c>
      <c r="K787" s="144">
        <v>0</v>
      </c>
      <c r="L787" s="144">
        <v>0.67</v>
      </c>
      <c r="M787" s="144">
        <v>0</v>
      </c>
      <c r="N787" s="144">
        <v>0</v>
      </c>
      <c r="O787" s="144">
        <v>0</v>
      </c>
      <c r="P787" s="144">
        <v>0</v>
      </c>
      <c r="Q787" s="144">
        <v>0.5</v>
      </c>
      <c r="R787" s="143">
        <f t="shared" si="182"/>
        <v>0</v>
      </c>
      <c r="S787" s="143">
        <f t="shared" si="183"/>
        <v>0</v>
      </c>
      <c r="T787" s="143">
        <f t="shared" si="184"/>
        <v>8239.2237892864523</v>
      </c>
      <c r="U787" s="143">
        <f t="shared" si="185"/>
        <v>0</v>
      </c>
      <c r="V787" s="143">
        <f t="shared" si="186"/>
        <v>11040.559877643849</v>
      </c>
      <c r="W787" s="143">
        <f t="shared" si="187"/>
        <v>0</v>
      </c>
      <c r="X787" s="143">
        <f t="shared" si="188"/>
        <v>0</v>
      </c>
      <c r="Y787" s="143">
        <f t="shared" si="189"/>
        <v>11040.559877643849</v>
      </c>
      <c r="Z787" s="143">
        <f t="shared" si="190"/>
        <v>0</v>
      </c>
      <c r="AA787" s="143">
        <f t="shared" si="191"/>
        <v>0</v>
      </c>
      <c r="AB787" s="143">
        <f t="shared" si="192"/>
        <v>0</v>
      </c>
      <c r="AC787" s="143">
        <f t="shared" si="193"/>
        <v>0</v>
      </c>
      <c r="AD787" s="143">
        <f t="shared" si="194"/>
        <v>8239.2237892864523</v>
      </c>
      <c r="AE787" s="142"/>
    </row>
    <row r="788" spans="1:31" x14ac:dyDescent="0.3">
      <c r="A788" s="147" t="s">
        <v>2888</v>
      </c>
      <c r="B788" s="147">
        <v>0.11030758701351551</v>
      </c>
      <c r="C788" s="146">
        <f t="shared" si="180"/>
        <v>2.1423080111255494E-4</v>
      </c>
      <c r="D788" s="145">
        <f t="shared" si="181"/>
        <v>214230.80111255494</v>
      </c>
      <c r="E788" s="144">
        <v>0</v>
      </c>
      <c r="F788" s="144">
        <v>0</v>
      </c>
      <c r="G788" s="144">
        <v>0</v>
      </c>
      <c r="H788" s="144">
        <v>0</v>
      </c>
      <c r="I788" s="144">
        <v>0</v>
      </c>
      <c r="J788" s="144">
        <v>0</v>
      </c>
      <c r="K788" s="144">
        <v>0</v>
      </c>
      <c r="L788" s="144">
        <v>0</v>
      </c>
      <c r="M788" s="144">
        <v>0</v>
      </c>
      <c r="N788" s="144">
        <v>0</v>
      </c>
      <c r="O788" s="144">
        <v>0</v>
      </c>
      <c r="P788" s="144">
        <v>0</v>
      </c>
      <c r="Q788" s="144">
        <v>0</v>
      </c>
      <c r="R788" s="143">
        <f t="shared" si="182"/>
        <v>0</v>
      </c>
      <c r="S788" s="143">
        <f t="shared" si="183"/>
        <v>0</v>
      </c>
      <c r="T788" s="143">
        <f t="shared" si="184"/>
        <v>0</v>
      </c>
      <c r="U788" s="143">
        <f t="shared" si="185"/>
        <v>0</v>
      </c>
      <c r="V788" s="143">
        <f t="shared" si="186"/>
        <v>0</v>
      </c>
      <c r="W788" s="143">
        <f t="shared" si="187"/>
        <v>0</v>
      </c>
      <c r="X788" s="143">
        <f t="shared" si="188"/>
        <v>0</v>
      </c>
      <c r="Y788" s="143">
        <f t="shared" si="189"/>
        <v>0</v>
      </c>
      <c r="Z788" s="143">
        <f t="shared" si="190"/>
        <v>0</v>
      </c>
      <c r="AA788" s="143">
        <f t="shared" si="191"/>
        <v>0</v>
      </c>
      <c r="AB788" s="143">
        <f t="shared" si="192"/>
        <v>0</v>
      </c>
      <c r="AC788" s="143">
        <f t="shared" si="193"/>
        <v>0</v>
      </c>
      <c r="AD788" s="143">
        <f t="shared" si="194"/>
        <v>0</v>
      </c>
      <c r="AE788" s="142"/>
    </row>
    <row r="789" spans="1:31" x14ac:dyDescent="0.3">
      <c r="A789" s="147" t="s">
        <v>2887</v>
      </c>
      <c r="B789" s="147">
        <v>0.36815004831802978</v>
      </c>
      <c r="C789" s="146">
        <f t="shared" si="180"/>
        <v>7.1499234020171111E-4</v>
      </c>
      <c r="D789" s="145">
        <f t="shared" si="181"/>
        <v>714992.34020171117</v>
      </c>
      <c r="E789" s="144">
        <v>0</v>
      </c>
      <c r="F789" s="144">
        <v>0</v>
      </c>
      <c r="G789" s="144">
        <v>0</v>
      </c>
      <c r="H789" s="144">
        <v>0</v>
      </c>
      <c r="I789" s="144">
        <v>0</v>
      </c>
      <c r="J789" s="144">
        <v>0</v>
      </c>
      <c r="K789" s="144">
        <v>0</v>
      </c>
      <c r="L789" s="144">
        <v>0</v>
      </c>
      <c r="M789" s="144">
        <v>0</v>
      </c>
      <c r="N789" s="144">
        <v>0</v>
      </c>
      <c r="O789" s="144">
        <v>0</v>
      </c>
      <c r="P789" s="144">
        <v>0</v>
      </c>
      <c r="Q789" s="144">
        <v>0</v>
      </c>
      <c r="R789" s="143">
        <f t="shared" si="182"/>
        <v>0</v>
      </c>
      <c r="S789" s="143">
        <f t="shared" si="183"/>
        <v>0</v>
      </c>
      <c r="T789" s="143">
        <f t="shared" si="184"/>
        <v>0</v>
      </c>
      <c r="U789" s="143">
        <f t="shared" si="185"/>
        <v>0</v>
      </c>
      <c r="V789" s="143">
        <f t="shared" si="186"/>
        <v>0</v>
      </c>
      <c r="W789" s="143">
        <f t="shared" si="187"/>
        <v>0</v>
      </c>
      <c r="X789" s="143">
        <f t="shared" si="188"/>
        <v>0</v>
      </c>
      <c r="Y789" s="143">
        <f t="shared" si="189"/>
        <v>0</v>
      </c>
      <c r="Z789" s="143">
        <f t="shared" si="190"/>
        <v>0</v>
      </c>
      <c r="AA789" s="143">
        <f t="shared" si="191"/>
        <v>0</v>
      </c>
      <c r="AB789" s="143">
        <f t="shared" si="192"/>
        <v>0</v>
      </c>
      <c r="AC789" s="143">
        <f t="shared" si="193"/>
        <v>0</v>
      </c>
      <c r="AD789" s="143">
        <f t="shared" si="194"/>
        <v>0</v>
      </c>
      <c r="AE789" s="142"/>
    </row>
    <row r="790" spans="1:31" x14ac:dyDescent="0.3">
      <c r="A790" s="147" t="s">
        <v>2886</v>
      </c>
      <c r="B790" s="147">
        <v>0.58052378877295319</v>
      </c>
      <c r="C790" s="146">
        <f t="shared" si="180"/>
        <v>1.1274480722571454E-3</v>
      </c>
      <c r="D790" s="145">
        <f t="shared" si="181"/>
        <v>1127448.0722571455</v>
      </c>
      <c r="E790" s="144">
        <v>0</v>
      </c>
      <c r="F790" s="144">
        <v>0</v>
      </c>
      <c r="G790" s="144">
        <v>0</v>
      </c>
      <c r="H790" s="144">
        <v>0</v>
      </c>
      <c r="I790" s="144">
        <v>0</v>
      </c>
      <c r="J790" s="144">
        <v>0</v>
      </c>
      <c r="K790" s="144">
        <v>0</v>
      </c>
      <c r="L790" s="144">
        <v>0</v>
      </c>
      <c r="M790" s="144">
        <v>0</v>
      </c>
      <c r="N790" s="144">
        <v>0</v>
      </c>
      <c r="O790" s="144">
        <v>0</v>
      </c>
      <c r="P790" s="144">
        <v>0</v>
      </c>
      <c r="Q790" s="144">
        <v>0</v>
      </c>
      <c r="R790" s="143">
        <f t="shared" si="182"/>
        <v>0</v>
      </c>
      <c r="S790" s="143">
        <f t="shared" si="183"/>
        <v>0</v>
      </c>
      <c r="T790" s="143">
        <f t="shared" si="184"/>
        <v>0</v>
      </c>
      <c r="U790" s="143">
        <f t="shared" si="185"/>
        <v>0</v>
      </c>
      <c r="V790" s="143">
        <f t="shared" si="186"/>
        <v>0</v>
      </c>
      <c r="W790" s="143">
        <f t="shared" si="187"/>
        <v>0</v>
      </c>
      <c r="X790" s="143">
        <f t="shared" si="188"/>
        <v>0</v>
      </c>
      <c r="Y790" s="143">
        <f t="shared" si="189"/>
        <v>0</v>
      </c>
      <c r="Z790" s="143">
        <f t="shared" si="190"/>
        <v>0</v>
      </c>
      <c r="AA790" s="143">
        <f t="shared" si="191"/>
        <v>0</v>
      </c>
      <c r="AB790" s="143">
        <f t="shared" si="192"/>
        <v>0</v>
      </c>
      <c r="AC790" s="143">
        <f t="shared" si="193"/>
        <v>0</v>
      </c>
      <c r="AD790" s="143">
        <f t="shared" si="194"/>
        <v>0</v>
      </c>
      <c r="AE790" s="142"/>
    </row>
    <row r="791" spans="1:31" x14ac:dyDescent="0.3">
      <c r="A791" s="147" t="s">
        <v>2885</v>
      </c>
      <c r="B791" s="147">
        <v>3.7676499697865906E-2</v>
      </c>
      <c r="C791" s="146">
        <f t="shared" si="180"/>
        <v>7.3172362227466605E-5</v>
      </c>
      <c r="D791" s="145">
        <f t="shared" si="181"/>
        <v>73172.362227466612</v>
      </c>
      <c r="E791" s="144">
        <v>0</v>
      </c>
      <c r="F791" s="144">
        <v>0</v>
      </c>
      <c r="G791" s="144">
        <v>0</v>
      </c>
      <c r="H791" s="144">
        <v>0</v>
      </c>
      <c r="I791" s="144">
        <v>0</v>
      </c>
      <c r="J791" s="144">
        <v>0</v>
      </c>
      <c r="K791" s="144">
        <v>0</v>
      </c>
      <c r="L791" s="144">
        <v>0</v>
      </c>
      <c r="M791" s="144">
        <v>0</v>
      </c>
      <c r="N791" s="144">
        <v>0</v>
      </c>
      <c r="O791" s="144">
        <v>0</v>
      </c>
      <c r="P791" s="144">
        <v>0</v>
      </c>
      <c r="Q791" s="144">
        <v>0</v>
      </c>
      <c r="R791" s="143">
        <f t="shared" si="182"/>
        <v>0</v>
      </c>
      <c r="S791" s="143">
        <f t="shared" si="183"/>
        <v>0</v>
      </c>
      <c r="T791" s="143">
        <f t="shared" si="184"/>
        <v>0</v>
      </c>
      <c r="U791" s="143">
        <f t="shared" si="185"/>
        <v>0</v>
      </c>
      <c r="V791" s="143">
        <f t="shared" si="186"/>
        <v>0</v>
      </c>
      <c r="W791" s="143">
        <f t="shared" si="187"/>
        <v>0</v>
      </c>
      <c r="X791" s="143">
        <f t="shared" si="188"/>
        <v>0</v>
      </c>
      <c r="Y791" s="143">
        <f t="shared" si="189"/>
        <v>0</v>
      </c>
      <c r="Z791" s="143">
        <f t="shared" si="190"/>
        <v>0</v>
      </c>
      <c r="AA791" s="143">
        <f t="shared" si="191"/>
        <v>0</v>
      </c>
      <c r="AB791" s="143">
        <f t="shared" si="192"/>
        <v>0</v>
      </c>
      <c r="AC791" s="143">
        <f t="shared" si="193"/>
        <v>0</v>
      </c>
      <c r="AD791" s="143">
        <f t="shared" si="194"/>
        <v>0</v>
      </c>
      <c r="AE791" s="142"/>
    </row>
    <row r="792" spans="1:31" x14ac:dyDescent="0.3">
      <c r="A792" s="147" t="s">
        <v>2884</v>
      </c>
      <c r="B792" s="147">
        <v>0.27223459879786993</v>
      </c>
      <c r="C792" s="146">
        <f t="shared" si="180"/>
        <v>5.2871282719543886E-4</v>
      </c>
      <c r="D792" s="145">
        <f t="shared" si="181"/>
        <v>528712.82719543891</v>
      </c>
      <c r="E792" s="144">
        <v>3.59</v>
      </c>
      <c r="F792" s="144">
        <v>3.07</v>
      </c>
      <c r="G792" s="144">
        <v>0</v>
      </c>
      <c r="H792" s="144">
        <v>0</v>
      </c>
      <c r="I792" s="144">
        <v>0</v>
      </c>
      <c r="J792" s="144">
        <v>0</v>
      </c>
      <c r="K792" s="144">
        <v>0</v>
      </c>
      <c r="L792" s="144">
        <v>0</v>
      </c>
      <c r="M792" s="144">
        <v>0</v>
      </c>
      <c r="N792" s="144">
        <v>0</v>
      </c>
      <c r="O792" s="144">
        <v>0</v>
      </c>
      <c r="P792" s="144">
        <v>0</v>
      </c>
      <c r="Q792" s="144">
        <v>3.59</v>
      </c>
      <c r="R792" s="143">
        <f t="shared" si="182"/>
        <v>18980.790496316258</v>
      </c>
      <c r="S792" s="143">
        <f t="shared" si="183"/>
        <v>16231.483794899974</v>
      </c>
      <c r="T792" s="143">
        <f t="shared" si="184"/>
        <v>0</v>
      </c>
      <c r="U792" s="143">
        <f t="shared" si="185"/>
        <v>0</v>
      </c>
      <c r="V792" s="143">
        <f t="shared" si="186"/>
        <v>0</v>
      </c>
      <c r="W792" s="143">
        <f t="shared" si="187"/>
        <v>0</v>
      </c>
      <c r="X792" s="143">
        <f t="shared" si="188"/>
        <v>0</v>
      </c>
      <c r="Y792" s="143">
        <f t="shared" si="189"/>
        <v>0</v>
      </c>
      <c r="Z792" s="143">
        <f t="shared" si="190"/>
        <v>0</v>
      </c>
      <c r="AA792" s="143">
        <f t="shared" si="191"/>
        <v>0</v>
      </c>
      <c r="AB792" s="143">
        <f t="shared" si="192"/>
        <v>0</v>
      </c>
      <c r="AC792" s="143">
        <f t="shared" si="193"/>
        <v>0</v>
      </c>
      <c r="AD792" s="143">
        <f t="shared" si="194"/>
        <v>18980.790496316258</v>
      </c>
      <c r="AE792" s="142"/>
    </row>
    <row r="793" spans="1:31" x14ac:dyDescent="0.3">
      <c r="A793" s="147" t="s">
        <v>2883</v>
      </c>
      <c r="B793" s="147">
        <v>0.32642834097852447</v>
      </c>
      <c r="C793" s="146">
        <f t="shared" si="180"/>
        <v>6.3396369086655122E-4</v>
      </c>
      <c r="D793" s="145">
        <f t="shared" si="181"/>
        <v>633963.69086655125</v>
      </c>
      <c r="E793" s="144">
        <v>0</v>
      </c>
      <c r="F793" s="144">
        <v>0</v>
      </c>
      <c r="G793" s="144">
        <v>0</v>
      </c>
      <c r="H793" s="144">
        <v>0</v>
      </c>
      <c r="I793" s="144">
        <v>0</v>
      </c>
      <c r="J793" s="144">
        <v>0</v>
      </c>
      <c r="K793" s="144">
        <v>0</v>
      </c>
      <c r="L793" s="144">
        <v>0</v>
      </c>
      <c r="M793" s="144">
        <v>0</v>
      </c>
      <c r="N793" s="144">
        <v>0</v>
      </c>
      <c r="O793" s="144">
        <v>0.34504024909999997</v>
      </c>
      <c r="P793" s="144">
        <v>0</v>
      </c>
      <c r="Q793" s="144">
        <v>0.34504024909999997</v>
      </c>
      <c r="R793" s="143">
        <f t="shared" si="182"/>
        <v>0</v>
      </c>
      <c r="S793" s="143">
        <f t="shared" si="183"/>
        <v>0</v>
      </c>
      <c r="T793" s="143">
        <f t="shared" si="184"/>
        <v>0</v>
      </c>
      <c r="U793" s="143">
        <f t="shared" si="185"/>
        <v>0</v>
      </c>
      <c r="V793" s="143">
        <f t="shared" si="186"/>
        <v>0</v>
      </c>
      <c r="W793" s="143">
        <f t="shared" si="187"/>
        <v>0</v>
      </c>
      <c r="X793" s="143">
        <f t="shared" si="188"/>
        <v>0</v>
      </c>
      <c r="Y793" s="143">
        <f t="shared" si="189"/>
        <v>0</v>
      </c>
      <c r="Z793" s="143">
        <f t="shared" si="190"/>
        <v>0</v>
      </c>
      <c r="AA793" s="143">
        <f t="shared" si="191"/>
        <v>0</v>
      </c>
      <c r="AB793" s="143">
        <f t="shared" si="192"/>
        <v>2187.4298981695024</v>
      </c>
      <c r="AC793" s="143">
        <f t="shared" si="193"/>
        <v>0</v>
      </c>
      <c r="AD793" s="143">
        <f t="shared" si="194"/>
        <v>2187.4298981695024</v>
      </c>
      <c r="AE793" s="142"/>
    </row>
    <row r="794" spans="1:31" x14ac:dyDescent="0.3">
      <c r="A794" s="147" t="s">
        <v>2882</v>
      </c>
      <c r="B794" s="147">
        <v>0.73547338500808879</v>
      </c>
      <c r="C794" s="146">
        <f t="shared" si="180"/>
        <v>1.4283791054910859E-3</v>
      </c>
      <c r="D794" s="145">
        <f t="shared" si="181"/>
        <v>1428379.1054910859</v>
      </c>
      <c r="E794" s="144">
        <v>0</v>
      </c>
      <c r="F794" s="144">
        <v>0</v>
      </c>
      <c r="G794" s="144">
        <v>0</v>
      </c>
      <c r="H794" s="144">
        <v>0</v>
      </c>
      <c r="I794" s="144">
        <v>0</v>
      </c>
      <c r="J794" s="144">
        <v>0</v>
      </c>
      <c r="K794" s="144">
        <v>0</v>
      </c>
      <c r="L794" s="144">
        <v>0</v>
      </c>
      <c r="M794" s="144">
        <v>0</v>
      </c>
      <c r="N794" s="144">
        <v>0</v>
      </c>
      <c r="O794" s="144">
        <v>0</v>
      </c>
      <c r="P794" s="144">
        <v>0</v>
      </c>
      <c r="Q794" s="144">
        <v>0</v>
      </c>
      <c r="R794" s="143">
        <f t="shared" si="182"/>
        <v>0</v>
      </c>
      <c r="S794" s="143">
        <f t="shared" si="183"/>
        <v>0</v>
      </c>
      <c r="T794" s="143">
        <f t="shared" si="184"/>
        <v>0</v>
      </c>
      <c r="U794" s="143">
        <f t="shared" si="185"/>
        <v>0</v>
      </c>
      <c r="V794" s="143">
        <f t="shared" si="186"/>
        <v>0</v>
      </c>
      <c r="W794" s="143">
        <f t="shared" si="187"/>
        <v>0</v>
      </c>
      <c r="X794" s="143">
        <f t="shared" si="188"/>
        <v>0</v>
      </c>
      <c r="Y794" s="143">
        <f t="shared" si="189"/>
        <v>0</v>
      </c>
      <c r="Z794" s="143">
        <f t="shared" si="190"/>
        <v>0</v>
      </c>
      <c r="AA794" s="143">
        <f t="shared" si="191"/>
        <v>0</v>
      </c>
      <c r="AB794" s="143">
        <f t="shared" si="192"/>
        <v>0</v>
      </c>
      <c r="AC794" s="143">
        <f t="shared" si="193"/>
        <v>0</v>
      </c>
      <c r="AD794" s="143">
        <f t="shared" si="194"/>
        <v>0</v>
      </c>
      <c r="AE794" s="142"/>
    </row>
    <row r="795" spans="1:31" x14ac:dyDescent="0.3">
      <c r="A795" s="147" t="s">
        <v>2881</v>
      </c>
      <c r="B795" s="147">
        <v>0.29323336114251652</v>
      </c>
      <c r="C795" s="146">
        <f t="shared" si="180"/>
        <v>5.6949498734653161E-4</v>
      </c>
      <c r="D795" s="145">
        <f t="shared" si="181"/>
        <v>569494.98734653159</v>
      </c>
      <c r="E795" s="144">
        <v>0</v>
      </c>
      <c r="F795" s="144">
        <v>0</v>
      </c>
      <c r="G795" s="144">
        <v>0</v>
      </c>
      <c r="H795" s="144">
        <v>0</v>
      </c>
      <c r="I795" s="144">
        <v>0</v>
      </c>
      <c r="J795" s="144">
        <v>0</v>
      </c>
      <c r="K795" s="144">
        <v>0</v>
      </c>
      <c r="L795" s="144">
        <v>0</v>
      </c>
      <c r="M795" s="144">
        <v>0</v>
      </c>
      <c r="N795" s="144">
        <v>0</v>
      </c>
      <c r="O795" s="144">
        <v>0</v>
      </c>
      <c r="P795" s="144">
        <v>0</v>
      </c>
      <c r="Q795" s="144">
        <v>0</v>
      </c>
      <c r="R795" s="143">
        <f t="shared" si="182"/>
        <v>0</v>
      </c>
      <c r="S795" s="143">
        <f t="shared" si="183"/>
        <v>0</v>
      </c>
      <c r="T795" s="143">
        <f t="shared" si="184"/>
        <v>0</v>
      </c>
      <c r="U795" s="143">
        <f t="shared" si="185"/>
        <v>0</v>
      </c>
      <c r="V795" s="143">
        <f t="shared" si="186"/>
        <v>0</v>
      </c>
      <c r="W795" s="143">
        <f t="shared" si="187"/>
        <v>0</v>
      </c>
      <c r="X795" s="143">
        <f t="shared" si="188"/>
        <v>0</v>
      </c>
      <c r="Y795" s="143">
        <f t="shared" si="189"/>
        <v>0</v>
      </c>
      <c r="Z795" s="143">
        <f t="shared" si="190"/>
        <v>0</v>
      </c>
      <c r="AA795" s="143">
        <f t="shared" si="191"/>
        <v>0</v>
      </c>
      <c r="AB795" s="143">
        <f t="shared" si="192"/>
        <v>0</v>
      </c>
      <c r="AC795" s="143">
        <f t="shared" si="193"/>
        <v>0</v>
      </c>
      <c r="AD795" s="143">
        <f t="shared" si="194"/>
        <v>0</v>
      </c>
      <c r="AE795" s="142"/>
    </row>
    <row r="796" spans="1:31" x14ac:dyDescent="0.3">
      <c r="A796" s="147" t="s">
        <v>2880</v>
      </c>
      <c r="B796" s="147">
        <v>0.52753196442294059</v>
      </c>
      <c r="C796" s="146">
        <f t="shared" si="180"/>
        <v>1.0245314797517901E-3</v>
      </c>
      <c r="D796" s="145">
        <f t="shared" si="181"/>
        <v>1024531.4797517902</v>
      </c>
      <c r="E796" s="144">
        <v>0</v>
      </c>
      <c r="F796" s="144">
        <v>0</v>
      </c>
      <c r="G796" s="144">
        <v>0</v>
      </c>
      <c r="H796" s="144">
        <v>0</v>
      </c>
      <c r="I796" s="144">
        <v>0</v>
      </c>
      <c r="J796" s="144">
        <v>0</v>
      </c>
      <c r="K796" s="144">
        <v>0</v>
      </c>
      <c r="L796" s="144">
        <v>0</v>
      </c>
      <c r="M796" s="144">
        <v>0</v>
      </c>
      <c r="N796" s="144">
        <v>0</v>
      </c>
      <c r="O796" s="144">
        <v>0</v>
      </c>
      <c r="P796" s="144">
        <v>0</v>
      </c>
      <c r="Q796" s="144">
        <v>0</v>
      </c>
      <c r="R796" s="143">
        <f t="shared" si="182"/>
        <v>0</v>
      </c>
      <c r="S796" s="143">
        <f t="shared" si="183"/>
        <v>0</v>
      </c>
      <c r="T796" s="143">
        <f t="shared" si="184"/>
        <v>0</v>
      </c>
      <c r="U796" s="143">
        <f t="shared" si="185"/>
        <v>0</v>
      </c>
      <c r="V796" s="143">
        <f t="shared" si="186"/>
        <v>0</v>
      </c>
      <c r="W796" s="143">
        <f t="shared" si="187"/>
        <v>0</v>
      </c>
      <c r="X796" s="143">
        <f t="shared" si="188"/>
        <v>0</v>
      </c>
      <c r="Y796" s="143">
        <f t="shared" si="189"/>
        <v>0</v>
      </c>
      <c r="Z796" s="143">
        <f t="shared" si="190"/>
        <v>0</v>
      </c>
      <c r="AA796" s="143">
        <f t="shared" si="191"/>
        <v>0</v>
      </c>
      <c r="AB796" s="143">
        <f t="shared" si="192"/>
        <v>0</v>
      </c>
      <c r="AC796" s="143">
        <f t="shared" si="193"/>
        <v>0</v>
      </c>
      <c r="AD796" s="143">
        <f t="shared" si="194"/>
        <v>0</v>
      </c>
      <c r="AE796" s="142"/>
    </row>
    <row r="797" spans="1:31" x14ac:dyDescent="0.3">
      <c r="A797" s="147" t="s">
        <v>2879</v>
      </c>
      <c r="B797" s="147">
        <v>0.80786094539113373</v>
      </c>
      <c r="C797" s="146">
        <f t="shared" si="180"/>
        <v>1.5689645853415616E-3</v>
      </c>
      <c r="D797" s="145">
        <f t="shared" si="181"/>
        <v>1568964.5853415616</v>
      </c>
      <c r="E797" s="144">
        <v>0</v>
      </c>
      <c r="F797" s="144">
        <v>0</v>
      </c>
      <c r="G797" s="144">
        <v>8.1199999999999992</v>
      </c>
      <c r="H797" s="144">
        <v>0</v>
      </c>
      <c r="I797" s="144">
        <v>0</v>
      </c>
      <c r="J797" s="144">
        <v>0</v>
      </c>
      <c r="K797" s="144">
        <v>0</v>
      </c>
      <c r="L797" s="144">
        <v>0</v>
      </c>
      <c r="M797" s="144">
        <v>0</v>
      </c>
      <c r="N797" s="144">
        <v>0</v>
      </c>
      <c r="O797" s="144">
        <v>0</v>
      </c>
      <c r="P797" s="144">
        <v>8.1199999999999992</v>
      </c>
      <c r="Q797" s="144">
        <v>8.1199999999999992</v>
      </c>
      <c r="R797" s="143">
        <f t="shared" si="182"/>
        <v>0</v>
      </c>
      <c r="S797" s="143">
        <f t="shared" si="183"/>
        <v>0</v>
      </c>
      <c r="T797" s="143">
        <f t="shared" si="184"/>
        <v>127399.92432973479</v>
      </c>
      <c r="U797" s="143">
        <f t="shared" si="185"/>
        <v>0</v>
      </c>
      <c r="V797" s="143">
        <f t="shared" si="186"/>
        <v>0</v>
      </c>
      <c r="W797" s="143">
        <f t="shared" si="187"/>
        <v>0</v>
      </c>
      <c r="X797" s="143">
        <f t="shared" si="188"/>
        <v>0</v>
      </c>
      <c r="Y797" s="143">
        <f t="shared" si="189"/>
        <v>0</v>
      </c>
      <c r="Z797" s="143">
        <f t="shared" si="190"/>
        <v>0</v>
      </c>
      <c r="AA797" s="143">
        <f t="shared" si="191"/>
        <v>0</v>
      </c>
      <c r="AB797" s="143">
        <f t="shared" si="192"/>
        <v>0</v>
      </c>
      <c r="AC797" s="143">
        <f t="shared" si="193"/>
        <v>127399.92432973479</v>
      </c>
      <c r="AD797" s="143">
        <f t="shared" si="194"/>
        <v>127399.92432973479</v>
      </c>
      <c r="AE797" s="142"/>
    </row>
    <row r="798" spans="1:31" x14ac:dyDescent="0.3">
      <c r="A798" s="147" t="s">
        <v>2878</v>
      </c>
      <c r="B798" s="147">
        <v>0.64331308277364507</v>
      </c>
      <c r="C798" s="146">
        <f t="shared" si="180"/>
        <v>1.2493925469686793E-3</v>
      </c>
      <c r="D798" s="145">
        <f t="shared" si="181"/>
        <v>1249392.5469686794</v>
      </c>
      <c r="E798" s="144">
        <v>0</v>
      </c>
      <c r="F798" s="144">
        <v>0</v>
      </c>
      <c r="G798" s="144">
        <v>0</v>
      </c>
      <c r="H798" s="144">
        <v>0</v>
      </c>
      <c r="I798" s="144">
        <v>0</v>
      </c>
      <c r="J798" s="144">
        <v>0</v>
      </c>
      <c r="K798" s="144">
        <v>0</v>
      </c>
      <c r="L798" s="144">
        <v>0</v>
      </c>
      <c r="M798" s="144">
        <v>0</v>
      </c>
      <c r="N798" s="144">
        <v>0</v>
      </c>
      <c r="O798" s="144">
        <v>0</v>
      </c>
      <c r="P798" s="144">
        <v>0</v>
      </c>
      <c r="Q798" s="144">
        <v>0</v>
      </c>
      <c r="R798" s="143">
        <f t="shared" si="182"/>
        <v>0</v>
      </c>
      <c r="S798" s="143">
        <f t="shared" si="183"/>
        <v>0</v>
      </c>
      <c r="T798" s="143">
        <f t="shared" si="184"/>
        <v>0</v>
      </c>
      <c r="U798" s="143">
        <f t="shared" si="185"/>
        <v>0</v>
      </c>
      <c r="V798" s="143">
        <f t="shared" si="186"/>
        <v>0</v>
      </c>
      <c r="W798" s="143">
        <f t="shared" si="187"/>
        <v>0</v>
      </c>
      <c r="X798" s="143">
        <f t="shared" si="188"/>
        <v>0</v>
      </c>
      <c r="Y798" s="143">
        <f t="shared" si="189"/>
        <v>0</v>
      </c>
      <c r="Z798" s="143">
        <f t="shared" si="190"/>
        <v>0</v>
      </c>
      <c r="AA798" s="143">
        <f t="shared" si="191"/>
        <v>0</v>
      </c>
      <c r="AB798" s="143">
        <f t="shared" si="192"/>
        <v>0</v>
      </c>
      <c r="AC798" s="143">
        <f t="shared" si="193"/>
        <v>0</v>
      </c>
      <c r="AD798" s="143">
        <f t="shared" si="194"/>
        <v>0</v>
      </c>
      <c r="AE798" s="142"/>
    </row>
    <row r="799" spans="1:31" x14ac:dyDescent="0.3">
      <c r="A799" s="147" t="s">
        <v>2877</v>
      </c>
      <c r="B799" s="147">
        <v>0.57973295920985368</v>
      </c>
      <c r="C799" s="146">
        <f t="shared" si="180"/>
        <v>1.1259121846955262E-3</v>
      </c>
      <c r="D799" s="145">
        <f t="shared" si="181"/>
        <v>1125912.1846955263</v>
      </c>
      <c r="E799" s="144">
        <v>0</v>
      </c>
      <c r="F799" s="144">
        <v>0</v>
      </c>
      <c r="G799" s="144">
        <v>0</v>
      </c>
      <c r="H799" s="144">
        <v>0</v>
      </c>
      <c r="I799" s="144">
        <v>0</v>
      </c>
      <c r="J799" s="144">
        <v>0</v>
      </c>
      <c r="K799" s="144">
        <v>0</v>
      </c>
      <c r="L799" s="144">
        <v>0</v>
      </c>
      <c r="M799" s="144">
        <v>0</v>
      </c>
      <c r="N799" s="144">
        <v>0</v>
      </c>
      <c r="O799" s="144">
        <v>0</v>
      </c>
      <c r="P799" s="144">
        <v>0</v>
      </c>
      <c r="Q799" s="144">
        <v>0</v>
      </c>
      <c r="R799" s="143">
        <f t="shared" si="182"/>
        <v>0</v>
      </c>
      <c r="S799" s="143">
        <f t="shared" si="183"/>
        <v>0</v>
      </c>
      <c r="T799" s="143">
        <f t="shared" si="184"/>
        <v>0</v>
      </c>
      <c r="U799" s="143">
        <f t="shared" si="185"/>
        <v>0</v>
      </c>
      <c r="V799" s="143">
        <f t="shared" si="186"/>
        <v>0</v>
      </c>
      <c r="W799" s="143">
        <f t="shared" si="187"/>
        <v>0</v>
      </c>
      <c r="X799" s="143">
        <f t="shared" si="188"/>
        <v>0</v>
      </c>
      <c r="Y799" s="143">
        <f t="shared" si="189"/>
        <v>0</v>
      </c>
      <c r="Z799" s="143">
        <f t="shared" si="190"/>
        <v>0</v>
      </c>
      <c r="AA799" s="143">
        <f t="shared" si="191"/>
        <v>0</v>
      </c>
      <c r="AB799" s="143">
        <f t="shared" si="192"/>
        <v>0</v>
      </c>
      <c r="AC799" s="143">
        <f t="shared" si="193"/>
        <v>0</v>
      </c>
      <c r="AD799" s="143">
        <f t="shared" si="194"/>
        <v>0</v>
      </c>
      <c r="AE799" s="142"/>
    </row>
    <row r="800" spans="1:31" x14ac:dyDescent="0.3">
      <c r="A800" s="147" t="s">
        <v>2876</v>
      </c>
      <c r="B800" s="147">
        <v>0.65196287420041044</v>
      </c>
      <c r="C800" s="146">
        <f t="shared" si="180"/>
        <v>1.2661914979473223E-3</v>
      </c>
      <c r="D800" s="145">
        <f t="shared" si="181"/>
        <v>1266191.4979473224</v>
      </c>
      <c r="E800" s="144">
        <v>0</v>
      </c>
      <c r="F800" s="144">
        <v>0</v>
      </c>
      <c r="G800" s="144">
        <v>0</v>
      </c>
      <c r="H800" s="144">
        <v>0</v>
      </c>
      <c r="I800" s="144">
        <v>0</v>
      </c>
      <c r="J800" s="144">
        <v>0</v>
      </c>
      <c r="K800" s="144">
        <v>0</v>
      </c>
      <c r="L800" s="144">
        <v>32.42</v>
      </c>
      <c r="M800" s="144">
        <v>0</v>
      </c>
      <c r="N800" s="144">
        <v>0</v>
      </c>
      <c r="O800" s="144">
        <v>0</v>
      </c>
      <c r="P800" s="144">
        <v>0</v>
      </c>
      <c r="Q800" s="144">
        <v>0</v>
      </c>
      <c r="R800" s="143">
        <f t="shared" si="182"/>
        <v>0</v>
      </c>
      <c r="S800" s="143">
        <f t="shared" si="183"/>
        <v>0</v>
      </c>
      <c r="T800" s="143">
        <f t="shared" si="184"/>
        <v>0</v>
      </c>
      <c r="U800" s="143">
        <f t="shared" si="185"/>
        <v>0</v>
      </c>
      <c r="V800" s="143">
        <f t="shared" si="186"/>
        <v>0</v>
      </c>
      <c r="W800" s="143">
        <f t="shared" si="187"/>
        <v>0</v>
      </c>
      <c r="X800" s="143">
        <f t="shared" si="188"/>
        <v>0</v>
      </c>
      <c r="Y800" s="143">
        <f t="shared" si="189"/>
        <v>410499.28363452194</v>
      </c>
      <c r="Z800" s="143">
        <f t="shared" si="190"/>
        <v>0</v>
      </c>
      <c r="AA800" s="143">
        <f t="shared" si="191"/>
        <v>0</v>
      </c>
      <c r="AB800" s="143">
        <f t="shared" si="192"/>
        <v>0</v>
      </c>
      <c r="AC800" s="143">
        <f t="shared" si="193"/>
        <v>0</v>
      </c>
      <c r="AD800" s="143">
        <f t="shared" si="194"/>
        <v>0</v>
      </c>
      <c r="AE800" s="142"/>
    </row>
    <row r="801" spans="1:31" x14ac:dyDescent="0.3">
      <c r="A801" s="147" t="s">
        <v>2875</v>
      </c>
      <c r="B801" s="147">
        <v>0.13267205570582596</v>
      </c>
      <c r="C801" s="146">
        <f t="shared" si="180"/>
        <v>2.5766532972592481E-4</v>
      </c>
      <c r="D801" s="145">
        <f t="shared" si="181"/>
        <v>257665.32972592482</v>
      </c>
      <c r="E801" s="144">
        <v>3.33</v>
      </c>
      <c r="F801" s="144">
        <v>2.46</v>
      </c>
      <c r="G801" s="144">
        <v>0</v>
      </c>
      <c r="H801" s="144">
        <v>0</v>
      </c>
      <c r="I801" s="144">
        <v>1.06</v>
      </c>
      <c r="J801" s="144">
        <v>0</v>
      </c>
      <c r="K801" s="144">
        <v>0</v>
      </c>
      <c r="L801" s="144">
        <v>1.06</v>
      </c>
      <c r="M801" s="144">
        <v>0</v>
      </c>
      <c r="N801" s="144">
        <v>0</v>
      </c>
      <c r="O801" s="144">
        <v>10.848447779000001</v>
      </c>
      <c r="P801" s="144">
        <v>0</v>
      </c>
      <c r="Q801" s="144">
        <v>14.178447779000001</v>
      </c>
      <c r="R801" s="143">
        <f t="shared" si="182"/>
        <v>8580.2554798732963</v>
      </c>
      <c r="S801" s="143">
        <f t="shared" si="183"/>
        <v>6338.5671112577502</v>
      </c>
      <c r="T801" s="143">
        <f t="shared" si="184"/>
        <v>0</v>
      </c>
      <c r="U801" s="143">
        <f t="shared" si="185"/>
        <v>0</v>
      </c>
      <c r="V801" s="143">
        <f t="shared" si="186"/>
        <v>2731.2524950948032</v>
      </c>
      <c r="W801" s="143">
        <f t="shared" si="187"/>
        <v>0</v>
      </c>
      <c r="X801" s="143">
        <f t="shared" si="188"/>
        <v>0</v>
      </c>
      <c r="Y801" s="143">
        <f t="shared" si="189"/>
        <v>2731.2524950948032</v>
      </c>
      <c r="Z801" s="143">
        <f t="shared" si="190"/>
        <v>0</v>
      </c>
      <c r="AA801" s="143">
        <f t="shared" si="191"/>
        <v>0</v>
      </c>
      <c r="AB801" s="143">
        <f t="shared" si="192"/>
        <v>27952.688739905119</v>
      </c>
      <c r="AC801" s="143">
        <f t="shared" si="193"/>
        <v>0</v>
      </c>
      <c r="AD801" s="143">
        <f t="shared" si="194"/>
        <v>36532.944219778416</v>
      </c>
      <c r="AE801" s="142"/>
    </row>
    <row r="802" spans="1:31" x14ac:dyDescent="0.3">
      <c r="A802" s="147" t="s">
        <v>2874</v>
      </c>
      <c r="B802" s="147">
        <v>0.59327386905555257</v>
      </c>
      <c r="C802" s="146">
        <f t="shared" si="180"/>
        <v>1.1522102847861529E-3</v>
      </c>
      <c r="D802" s="145">
        <f t="shared" si="181"/>
        <v>1152210.2847861529</v>
      </c>
      <c r="E802" s="144">
        <v>0</v>
      </c>
      <c r="F802" s="144">
        <v>0</v>
      </c>
      <c r="G802" s="144">
        <v>0</v>
      </c>
      <c r="H802" s="144">
        <v>0</v>
      </c>
      <c r="I802" s="144">
        <v>0</v>
      </c>
      <c r="J802" s="144">
        <v>0</v>
      </c>
      <c r="K802" s="144">
        <v>0</v>
      </c>
      <c r="L802" s="144">
        <v>0</v>
      </c>
      <c r="M802" s="144">
        <v>0</v>
      </c>
      <c r="N802" s="144">
        <v>0</v>
      </c>
      <c r="O802" s="144">
        <v>0</v>
      </c>
      <c r="P802" s="144">
        <v>0</v>
      </c>
      <c r="Q802" s="144">
        <v>0</v>
      </c>
      <c r="R802" s="143">
        <f t="shared" si="182"/>
        <v>0</v>
      </c>
      <c r="S802" s="143">
        <f t="shared" si="183"/>
        <v>0</v>
      </c>
      <c r="T802" s="143">
        <f t="shared" si="184"/>
        <v>0</v>
      </c>
      <c r="U802" s="143">
        <f t="shared" si="185"/>
        <v>0</v>
      </c>
      <c r="V802" s="143">
        <f t="shared" si="186"/>
        <v>0</v>
      </c>
      <c r="W802" s="143">
        <f t="shared" si="187"/>
        <v>0</v>
      </c>
      <c r="X802" s="143">
        <f t="shared" si="188"/>
        <v>0</v>
      </c>
      <c r="Y802" s="143">
        <f t="shared" si="189"/>
        <v>0</v>
      </c>
      <c r="Z802" s="143">
        <f t="shared" si="190"/>
        <v>0</v>
      </c>
      <c r="AA802" s="143">
        <f t="shared" si="191"/>
        <v>0</v>
      </c>
      <c r="AB802" s="143">
        <f t="shared" si="192"/>
        <v>0</v>
      </c>
      <c r="AC802" s="143">
        <f t="shared" si="193"/>
        <v>0</v>
      </c>
      <c r="AD802" s="143">
        <f t="shared" si="194"/>
        <v>0</v>
      </c>
      <c r="AE802" s="142"/>
    </row>
    <row r="803" spans="1:31" x14ac:dyDescent="0.3">
      <c r="A803" s="147" t="s">
        <v>2873</v>
      </c>
      <c r="B803" s="147">
        <v>0.2279817783240109</v>
      </c>
      <c r="C803" s="146">
        <f t="shared" si="180"/>
        <v>4.4276844713712693E-4</v>
      </c>
      <c r="D803" s="145">
        <f t="shared" si="181"/>
        <v>442768.44713712693</v>
      </c>
      <c r="E803" s="144">
        <v>0</v>
      </c>
      <c r="F803" s="144">
        <v>0</v>
      </c>
      <c r="G803" s="144">
        <v>0</v>
      </c>
      <c r="H803" s="144">
        <v>0</v>
      </c>
      <c r="I803" s="144">
        <v>0</v>
      </c>
      <c r="J803" s="144">
        <v>0</v>
      </c>
      <c r="K803" s="144">
        <v>0</v>
      </c>
      <c r="L803" s="144">
        <v>0</v>
      </c>
      <c r="M803" s="144">
        <v>0</v>
      </c>
      <c r="N803" s="144">
        <v>0</v>
      </c>
      <c r="O803" s="144">
        <v>0</v>
      </c>
      <c r="P803" s="144">
        <v>0</v>
      </c>
      <c r="Q803" s="144">
        <v>0</v>
      </c>
      <c r="R803" s="143">
        <f t="shared" si="182"/>
        <v>0</v>
      </c>
      <c r="S803" s="143">
        <f t="shared" si="183"/>
        <v>0</v>
      </c>
      <c r="T803" s="143">
        <f t="shared" si="184"/>
        <v>0</v>
      </c>
      <c r="U803" s="143">
        <f t="shared" si="185"/>
        <v>0</v>
      </c>
      <c r="V803" s="143">
        <f t="shared" si="186"/>
        <v>0</v>
      </c>
      <c r="W803" s="143">
        <f t="shared" si="187"/>
        <v>0</v>
      </c>
      <c r="X803" s="143">
        <f t="shared" si="188"/>
        <v>0</v>
      </c>
      <c r="Y803" s="143">
        <f t="shared" si="189"/>
        <v>0</v>
      </c>
      <c r="Z803" s="143">
        <f t="shared" si="190"/>
        <v>0</v>
      </c>
      <c r="AA803" s="143">
        <f t="shared" si="191"/>
        <v>0</v>
      </c>
      <c r="AB803" s="143">
        <f t="shared" si="192"/>
        <v>0</v>
      </c>
      <c r="AC803" s="143">
        <f t="shared" si="193"/>
        <v>0</v>
      </c>
      <c r="AD803" s="143">
        <f t="shared" si="194"/>
        <v>0</v>
      </c>
      <c r="AE803" s="142"/>
    </row>
    <row r="804" spans="1:31" x14ac:dyDescent="0.3">
      <c r="A804" s="147" t="s">
        <v>2872</v>
      </c>
      <c r="B804" s="147">
        <v>0.36996717360957676</v>
      </c>
      <c r="C804" s="146">
        <f t="shared" si="180"/>
        <v>7.1852141936543437E-4</v>
      </c>
      <c r="D804" s="145">
        <f t="shared" si="181"/>
        <v>718521.41936543433</v>
      </c>
      <c r="E804" s="144">
        <v>22.14</v>
      </c>
      <c r="F804" s="144">
        <v>1.49</v>
      </c>
      <c r="G804" s="144">
        <v>0</v>
      </c>
      <c r="H804" s="144">
        <v>0</v>
      </c>
      <c r="I804" s="144">
        <v>0</v>
      </c>
      <c r="J804" s="144">
        <v>1.37</v>
      </c>
      <c r="K804" s="144">
        <v>0</v>
      </c>
      <c r="L804" s="144">
        <v>0</v>
      </c>
      <c r="M804" s="144">
        <v>0</v>
      </c>
      <c r="N804" s="144">
        <v>0</v>
      </c>
      <c r="O804" s="144">
        <v>0</v>
      </c>
      <c r="P804" s="144">
        <v>0</v>
      </c>
      <c r="Q804" s="144">
        <v>22.14</v>
      </c>
      <c r="R804" s="143">
        <f t="shared" si="182"/>
        <v>159080.64224750717</v>
      </c>
      <c r="S804" s="143">
        <f t="shared" si="183"/>
        <v>10705.969148544971</v>
      </c>
      <c r="T804" s="143">
        <f t="shared" si="184"/>
        <v>0</v>
      </c>
      <c r="U804" s="143">
        <f t="shared" si="185"/>
        <v>0</v>
      </c>
      <c r="V804" s="143">
        <f t="shared" si="186"/>
        <v>0</v>
      </c>
      <c r="W804" s="143">
        <f t="shared" si="187"/>
        <v>9843.7434453064507</v>
      </c>
      <c r="X804" s="143">
        <f t="shared" si="188"/>
        <v>0</v>
      </c>
      <c r="Y804" s="143">
        <f t="shared" si="189"/>
        <v>0</v>
      </c>
      <c r="Z804" s="143">
        <f t="shared" si="190"/>
        <v>0</v>
      </c>
      <c r="AA804" s="143">
        <f t="shared" si="191"/>
        <v>0</v>
      </c>
      <c r="AB804" s="143">
        <f t="shared" si="192"/>
        <v>0</v>
      </c>
      <c r="AC804" s="143">
        <f t="shared" si="193"/>
        <v>0</v>
      </c>
      <c r="AD804" s="143">
        <f t="shared" si="194"/>
        <v>159080.64224750717</v>
      </c>
      <c r="AE804" s="142"/>
    </row>
    <row r="805" spans="1:31" x14ac:dyDescent="0.3">
      <c r="A805" s="147" t="s">
        <v>2871</v>
      </c>
      <c r="B805" s="147">
        <v>0.6038795956809947</v>
      </c>
      <c r="C805" s="146">
        <f t="shared" si="180"/>
        <v>1.172807900715063E-3</v>
      </c>
      <c r="D805" s="145">
        <f t="shared" si="181"/>
        <v>1172807.9007150629</v>
      </c>
      <c r="E805" s="144">
        <v>0</v>
      </c>
      <c r="F805" s="144">
        <v>0</v>
      </c>
      <c r="G805" s="144">
        <v>4.16</v>
      </c>
      <c r="H805" s="144">
        <v>0</v>
      </c>
      <c r="I805" s="144">
        <v>0</v>
      </c>
      <c r="J805" s="144">
        <v>0</v>
      </c>
      <c r="K805" s="144">
        <v>0</v>
      </c>
      <c r="L805" s="144">
        <v>0</v>
      </c>
      <c r="M805" s="144">
        <v>0</v>
      </c>
      <c r="N805" s="144">
        <v>0</v>
      </c>
      <c r="O805" s="144">
        <v>0</v>
      </c>
      <c r="P805" s="144">
        <v>4.16</v>
      </c>
      <c r="Q805" s="144">
        <v>4.16</v>
      </c>
      <c r="R805" s="143">
        <f t="shared" si="182"/>
        <v>0</v>
      </c>
      <c r="S805" s="143">
        <f t="shared" si="183"/>
        <v>0</v>
      </c>
      <c r="T805" s="143">
        <f t="shared" si="184"/>
        <v>48788.808669746621</v>
      </c>
      <c r="U805" s="143">
        <f t="shared" si="185"/>
        <v>0</v>
      </c>
      <c r="V805" s="143">
        <f t="shared" si="186"/>
        <v>0</v>
      </c>
      <c r="W805" s="143">
        <f t="shared" si="187"/>
        <v>0</v>
      </c>
      <c r="X805" s="143">
        <f t="shared" si="188"/>
        <v>0</v>
      </c>
      <c r="Y805" s="143">
        <f t="shared" si="189"/>
        <v>0</v>
      </c>
      <c r="Z805" s="143">
        <f t="shared" si="190"/>
        <v>0</v>
      </c>
      <c r="AA805" s="143">
        <f t="shared" si="191"/>
        <v>0</v>
      </c>
      <c r="AB805" s="143">
        <f t="shared" si="192"/>
        <v>0</v>
      </c>
      <c r="AC805" s="143">
        <f t="shared" si="193"/>
        <v>48788.808669746621</v>
      </c>
      <c r="AD805" s="143">
        <f t="shared" si="194"/>
        <v>48788.808669746621</v>
      </c>
      <c r="AE805" s="142"/>
    </row>
    <row r="806" spans="1:31" x14ac:dyDescent="0.3">
      <c r="A806" s="147" t="s">
        <v>2870</v>
      </c>
      <c r="B806" s="147">
        <v>0.27588328794851635</v>
      </c>
      <c r="C806" s="146">
        <f t="shared" si="180"/>
        <v>5.3579902698383509E-4</v>
      </c>
      <c r="D806" s="145">
        <f t="shared" si="181"/>
        <v>535799.02698383504</v>
      </c>
      <c r="E806" s="144">
        <v>0</v>
      </c>
      <c r="F806" s="144">
        <v>0</v>
      </c>
      <c r="G806" s="144">
        <v>0</v>
      </c>
      <c r="H806" s="144">
        <v>0</v>
      </c>
      <c r="I806" s="144">
        <v>0</v>
      </c>
      <c r="J806" s="144">
        <v>0</v>
      </c>
      <c r="K806" s="144">
        <v>0</v>
      </c>
      <c r="L806" s="144">
        <v>0</v>
      </c>
      <c r="M806" s="144">
        <v>0</v>
      </c>
      <c r="N806" s="144">
        <v>0</v>
      </c>
      <c r="O806" s="144">
        <v>0</v>
      </c>
      <c r="P806" s="144">
        <v>0</v>
      </c>
      <c r="Q806" s="144">
        <v>0</v>
      </c>
      <c r="R806" s="143">
        <f t="shared" si="182"/>
        <v>0</v>
      </c>
      <c r="S806" s="143">
        <f t="shared" si="183"/>
        <v>0</v>
      </c>
      <c r="T806" s="143">
        <f t="shared" si="184"/>
        <v>0</v>
      </c>
      <c r="U806" s="143">
        <f t="shared" si="185"/>
        <v>0</v>
      </c>
      <c r="V806" s="143">
        <f t="shared" si="186"/>
        <v>0</v>
      </c>
      <c r="W806" s="143">
        <f t="shared" si="187"/>
        <v>0</v>
      </c>
      <c r="X806" s="143">
        <f t="shared" si="188"/>
        <v>0</v>
      </c>
      <c r="Y806" s="143">
        <f t="shared" si="189"/>
        <v>0</v>
      </c>
      <c r="Z806" s="143">
        <f t="shared" si="190"/>
        <v>0</v>
      </c>
      <c r="AA806" s="143">
        <f t="shared" si="191"/>
        <v>0</v>
      </c>
      <c r="AB806" s="143">
        <f t="shared" si="192"/>
        <v>0</v>
      </c>
      <c r="AC806" s="143">
        <f t="shared" si="193"/>
        <v>0</v>
      </c>
      <c r="AD806" s="143">
        <f t="shared" si="194"/>
        <v>0</v>
      </c>
      <c r="AE806" s="142"/>
    </row>
    <row r="807" spans="1:31" x14ac:dyDescent="0.3">
      <c r="A807" s="147" t="s">
        <v>2869</v>
      </c>
      <c r="B807" s="147">
        <v>2.6067986435902912E-2</v>
      </c>
      <c r="C807" s="146">
        <f t="shared" si="180"/>
        <v>5.0627212223130618E-5</v>
      </c>
      <c r="D807" s="145">
        <f t="shared" si="181"/>
        <v>50627.21222313062</v>
      </c>
      <c r="E807" s="144">
        <v>0</v>
      </c>
      <c r="F807" s="144">
        <v>0</v>
      </c>
      <c r="G807" s="144">
        <v>0</v>
      </c>
      <c r="H807" s="144">
        <v>0</v>
      </c>
      <c r="I807" s="144">
        <v>0</v>
      </c>
      <c r="J807" s="144">
        <v>0</v>
      </c>
      <c r="K807" s="144">
        <v>0</v>
      </c>
      <c r="L807" s="144">
        <v>0</v>
      </c>
      <c r="M807" s="144">
        <v>0</v>
      </c>
      <c r="N807" s="144">
        <v>0</v>
      </c>
      <c r="O807" s="144">
        <v>0</v>
      </c>
      <c r="P807" s="144">
        <v>0</v>
      </c>
      <c r="Q807" s="144">
        <v>0</v>
      </c>
      <c r="R807" s="143">
        <f t="shared" si="182"/>
        <v>0</v>
      </c>
      <c r="S807" s="143">
        <f t="shared" si="183"/>
        <v>0</v>
      </c>
      <c r="T807" s="143">
        <f t="shared" si="184"/>
        <v>0</v>
      </c>
      <c r="U807" s="143">
        <f t="shared" si="185"/>
        <v>0</v>
      </c>
      <c r="V807" s="143">
        <f t="shared" si="186"/>
        <v>0</v>
      </c>
      <c r="W807" s="143">
        <f t="shared" si="187"/>
        <v>0</v>
      </c>
      <c r="X807" s="143">
        <f t="shared" si="188"/>
        <v>0</v>
      </c>
      <c r="Y807" s="143">
        <f t="shared" si="189"/>
        <v>0</v>
      </c>
      <c r="Z807" s="143">
        <f t="shared" si="190"/>
        <v>0</v>
      </c>
      <c r="AA807" s="143">
        <f t="shared" si="191"/>
        <v>0</v>
      </c>
      <c r="AB807" s="143">
        <f t="shared" si="192"/>
        <v>0</v>
      </c>
      <c r="AC807" s="143">
        <f t="shared" si="193"/>
        <v>0</v>
      </c>
      <c r="AD807" s="143">
        <f t="shared" si="194"/>
        <v>0</v>
      </c>
      <c r="AE807" s="142"/>
    </row>
    <row r="808" spans="1:31" x14ac:dyDescent="0.3">
      <c r="A808" s="147" t="s">
        <v>2868</v>
      </c>
      <c r="B808" s="147">
        <v>0.5709337522389748</v>
      </c>
      <c r="C808" s="146">
        <f t="shared" si="180"/>
        <v>1.1088230504885056E-3</v>
      </c>
      <c r="D808" s="145">
        <f t="shared" si="181"/>
        <v>1108823.0504885055</v>
      </c>
      <c r="E808" s="144">
        <v>0</v>
      </c>
      <c r="F808" s="144">
        <v>0</v>
      </c>
      <c r="G808" s="144">
        <v>0</v>
      </c>
      <c r="H808" s="144">
        <v>0</v>
      </c>
      <c r="I808" s="144">
        <v>0</v>
      </c>
      <c r="J808" s="144">
        <v>0</v>
      </c>
      <c r="K808" s="144">
        <v>0</v>
      </c>
      <c r="L808" s="144">
        <v>0</v>
      </c>
      <c r="M808" s="144">
        <v>0</v>
      </c>
      <c r="N808" s="144">
        <v>0</v>
      </c>
      <c r="O808" s="144">
        <v>0</v>
      </c>
      <c r="P808" s="144">
        <v>0</v>
      </c>
      <c r="Q808" s="144">
        <v>0</v>
      </c>
      <c r="R808" s="143">
        <f t="shared" si="182"/>
        <v>0</v>
      </c>
      <c r="S808" s="143">
        <f t="shared" si="183"/>
        <v>0</v>
      </c>
      <c r="T808" s="143">
        <f t="shared" si="184"/>
        <v>0</v>
      </c>
      <c r="U808" s="143">
        <f t="shared" si="185"/>
        <v>0</v>
      </c>
      <c r="V808" s="143">
        <f t="shared" si="186"/>
        <v>0</v>
      </c>
      <c r="W808" s="143">
        <f t="shared" si="187"/>
        <v>0</v>
      </c>
      <c r="X808" s="143">
        <f t="shared" si="188"/>
        <v>0</v>
      </c>
      <c r="Y808" s="143">
        <f t="shared" si="189"/>
        <v>0</v>
      </c>
      <c r="Z808" s="143">
        <f t="shared" si="190"/>
        <v>0</v>
      </c>
      <c r="AA808" s="143">
        <f t="shared" si="191"/>
        <v>0</v>
      </c>
      <c r="AB808" s="143">
        <f t="shared" si="192"/>
        <v>0</v>
      </c>
      <c r="AC808" s="143">
        <f t="shared" si="193"/>
        <v>0</v>
      </c>
      <c r="AD808" s="143">
        <f t="shared" si="194"/>
        <v>0</v>
      </c>
      <c r="AE808" s="142"/>
    </row>
    <row r="809" spans="1:31" x14ac:dyDescent="0.3">
      <c r="A809" s="147" t="s">
        <v>2867</v>
      </c>
      <c r="B809" s="147">
        <v>0.89149662069832147</v>
      </c>
      <c r="C809" s="146">
        <f t="shared" si="180"/>
        <v>1.7313952776243419E-3</v>
      </c>
      <c r="D809" s="145">
        <f t="shared" si="181"/>
        <v>1731395.2776243419</v>
      </c>
      <c r="E809" s="144">
        <v>0</v>
      </c>
      <c r="F809" s="144">
        <v>0</v>
      </c>
      <c r="G809" s="144">
        <v>0</v>
      </c>
      <c r="H809" s="144">
        <v>0</v>
      </c>
      <c r="I809" s="144">
        <v>0</v>
      </c>
      <c r="J809" s="144">
        <v>0</v>
      </c>
      <c r="K809" s="144">
        <v>0</v>
      </c>
      <c r="L809" s="144">
        <v>0</v>
      </c>
      <c r="M809" s="144">
        <v>0</v>
      </c>
      <c r="N809" s="144">
        <v>0</v>
      </c>
      <c r="O809" s="144">
        <v>0</v>
      </c>
      <c r="P809" s="144">
        <v>0</v>
      </c>
      <c r="Q809" s="144">
        <v>0</v>
      </c>
      <c r="R809" s="143">
        <f t="shared" si="182"/>
        <v>0</v>
      </c>
      <c r="S809" s="143">
        <f t="shared" si="183"/>
        <v>0</v>
      </c>
      <c r="T809" s="143">
        <f t="shared" si="184"/>
        <v>0</v>
      </c>
      <c r="U809" s="143">
        <f t="shared" si="185"/>
        <v>0</v>
      </c>
      <c r="V809" s="143">
        <f t="shared" si="186"/>
        <v>0</v>
      </c>
      <c r="W809" s="143">
        <f t="shared" si="187"/>
        <v>0</v>
      </c>
      <c r="X809" s="143">
        <f t="shared" si="188"/>
        <v>0</v>
      </c>
      <c r="Y809" s="143">
        <f t="shared" si="189"/>
        <v>0</v>
      </c>
      <c r="Z809" s="143">
        <f t="shared" si="190"/>
        <v>0</v>
      </c>
      <c r="AA809" s="143">
        <f t="shared" si="191"/>
        <v>0</v>
      </c>
      <c r="AB809" s="143">
        <f t="shared" si="192"/>
        <v>0</v>
      </c>
      <c r="AC809" s="143">
        <f t="shared" si="193"/>
        <v>0</v>
      </c>
      <c r="AD809" s="143">
        <f t="shared" si="194"/>
        <v>0</v>
      </c>
      <c r="AE809" s="142"/>
    </row>
    <row r="810" spans="1:31" x14ac:dyDescent="0.3">
      <c r="A810" s="147" t="s">
        <v>2866</v>
      </c>
      <c r="B810" s="147">
        <v>0.5601006358274514</v>
      </c>
      <c r="C810" s="146">
        <f t="shared" si="180"/>
        <v>1.0877838158336684E-3</v>
      </c>
      <c r="D810" s="145">
        <f t="shared" si="181"/>
        <v>1087783.8158336685</v>
      </c>
      <c r="E810" s="144">
        <v>0</v>
      </c>
      <c r="F810" s="144">
        <v>0</v>
      </c>
      <c r="G810" s="144">
        <v>0</v>
      </c>
      <c r="H810" s="144">
        <v>0</v>
      </c>
      <c r="I810" s="144">
        <v>0</v>
      </c>
      <c r="J810" s="144">
        <v>0</v>
      </c>
      <c r="K810" s="144">
        <v>0</v>
      </c>
      <c r="L810" s="144">
        <v>0</v>
      </c>
      <c r="M810" s="144">
        <v>0</v>
      </c>
      <c r="N810" s="144">
        <v>0</v>
      </c>
      <c r="O810" s="144">
        <v>0</v>
      </c>
      <c r="P810" s="144">
        <v>0</v>
      </c>
      <c r="Q810" s="144">
        <v>0</v>
      </c>
      <c r="R810" s="143">
        <f t="shared" si="182"/>
        <v>0</v>
      </c>
      <c r="S810" s="143">
        <f t="shared" si="183"/>
        <v>0</v>
      </c>
      <c r="T810" s="143">
        <f t="shared" si="184"/>
        <v>0</v>
      </c>
      <c r="U810" s="143">
        <f t="shared" si="185"/>
        <v>0</v>
      </c>
      <c r="V810" s="143">
        <f t="shared" si="186"/>
        <v>0</v>
      </c>
      <c r="W810" s="143">
        <f t="shared" si="187"/>
        <v>0</v>
      </c>
      <c r="X810" s="143">
        <f t="shared" si="188"/>
        <v>0</v>
      </c>
      <c r="Y810" s="143">
        <f t="shared" si="189"/>
        <v>0</v>
      </c>
      <c r="Z810" s="143">
        <f t="shared" si="190"/>
        <v>0</v>
      </c>
      <c r="AA810" s="143">
        <f t="shared" si="191"/>
        <v>0</v>
      </c>
      <c r="AB810" s="143">
        <f t="shared" si="192"/>
        <v>0</v>
      </c>
      <c r="AC810" s="143">
        <f t="shared" si="193"/>
        <v>0</v>
      </c>
      <c r="AD810" s="143">
        <f t="shared" si="194"/>
        <v>0</v>
      </c>
      <c r="AE810" s="142"/>
    </row>
    <row r="811" spans="1:31" x14ac:dyDescent="0.3">
      <c r="A811" s="147" t="s">
        <v>2865</v>
      </c>
      <c r="B811" s="147">
        <v>0.45837409935041118</v>
      </c>
      <c r="C811" s="146">
        <f t="shared" si="180"/>
        <v>8.9021846249843801E-4</v>
      </c>
      <c r="D811" s="145">
        <f t="shared" si="181"/>
        <v>890218.46249843796</v>
      </c>
      <c r="E811" s="144">
        <v>0</v>
      </c>
      <c r="F811" s="144">
        <v>0</v>
      </c>
      <c r="G811" s="144">
        <v>0</v>
      </c>
      <c r="H811" s="144">
        <v>0</v>
      </c>
      <c r="I811" s="144">
        <v>0</v>
      </c>
      <c r="J811" s="144">
        <v>0</v>
      </c>
      <c r="K811" s="144">
        <v>0</v>
      </c>
      <c r="L811" s="144">
        <v>0</v>
      </c>
      <c r="M811" s="144">
        <v>0</v>
      </c>
      <c r="N811" s="144">
        <v>0</v>
      </c>
      <c r="O811" s="144">
        <v>0</v>
      </c>
      <c r="P811" s="144">
        <v>0</v>
      </c>
      <c r="Q811" s="144">
        <v>0</v>
      </c>
      <c r="R811" s="143">
        <f t="shared" si="182"/>
        <v>0</v>
      </c>
      <c r="S811" s="143">
        <f t="shared" si="183"/>
        <v>0</v>
      </c>
      <c r="T811" s="143">
        <f t="shared" si="184"/>
        <v>0</v>
      </c>
      <c r="U811" s="143">
        <f t="shared" si="185"/>
        <v>0</v>
      </c>
      <c r="V811" s="143">
        <f t="shared" si="186"/>
        <v>0</v>
      </c>
      <c r="W811" s="143">
        <f t="shared" si="187"/>
        <v>0</v>
      </c>
      <c r="X811" s="143">
        <f t="shared" si="188"/>
        <v>0</v>
      </c>
      <c r="Y811" s="143">
        <f t="shared" si="189"/>
        <v>0</v>
      </c>
      <c r="Z811" s="143">
        <f t="shared" si="190"/>
        <v>0</v>
      </c>
      <c r="AA811" s="143">
        <f t="shared" si="191"/>
        <v>0</v>
      </c>
      <c r="AB811" s="143">
        <f t="shared" si="192"/>
        <v>0</v>
      </c>
      <c r="AC811" s="143">
        <f t="shared" si="193"/>
        <v>0</v>
      </c>
      <c r="AD811" s="143">
        <f t="shared" si="194"/>
        <v>0</v>
      </c>
      <c r="AE811" s="142"/>
    </row>
    <row r="812" spans="1:31" x14ac:dyDescent="0.3">
      <c r="A812" s="147" t="s">
        <v>2864</v>
      </c>
      <c r="B812" s="147">
        <v>0.71754847030098889</v>
      </c>
      <c r="C812" s="146">
        <f t="shared" si="180"/>
        <v>1.3935667327292223E-3</v>
      </c>
      <c r="D812" s="145">
        <f t="shared" si="181"/>
        <v>1393566.7327292224</v>
      </c>
      <c r="E812" s="144">
        <v>0</v>
      </c>
      <c r="F812" s="144">
        <v>0</v>
      </c>
      <c r="G812" s="144">
        <v>0</v>
      </c>
      <c r="H812" s="144">
        <v>0</v>
      </c>
      <c r="I812" s="144">
        <v>0</v>
      </c>
      <c r="J812" s="144">
        <v>0</v>
      </c>
      <c r="K812" s="144">
        <v>0</v>
      </c>
      <c r="L812" s="144">
        <v>0</v>
      </c>
      <c r="M812" s="144">
        <v>0</v>
      </c>
      <c r="N812" s="144">
        <v>0</v>
      </c>
      <c r="O812" s="144">
        <v>0</v>
      </c>
      <c r="P812" s="144">
        <v>0</v>
      </c>
      <c r="Q812" s="144">
        <v>0</v>
      </c>
      <c r="R812" s="143">
        <f t="shared" si="182"/>
        <v>0</v>
      </c>
      <c r="S812" s="143">
        <f t="shared" si="183"/>
        <v>0</v>
      </c>
      <c r="T812" s="143">
        <f t="shared" si="184"/>
        <v>0</v>
      </c>
      <c r="U812" s="143">
        <f t="shared" si="185"/>
        <v>0</v>
      </c>
      <c r="V812" s="143">
        <f t="shared" si="186"/>
        <v>0</v>
      </c>
      <c r="W812" s="143">
        <f t="shared" si="187"/>
        <v>0</v>
      </c>
      <c r="X812" s="143">
        <f t="shared" si="188"/>
        <v>0</v>
      </c>
      <c r="Y812" s="143">
        <f t="shared" si="189"/>
        <v>0</v>
      </c>
      <c r="Z812" s="143">
        <f t="shared" si="190"/>
        <v>0</v>
      </c>
      <c r="AA812" s="143">
        <f t="shared" si="191"/>
        <v>0</v>
      </c>
      <c r="AB812" s="143">
        <f t="shared" si="192"/>
        <v>0</v>
      </c>
      <c r="AC812" s="143">
        <f t="shared" si="193"/>
        <v>0</v>
      </c>
      <c r="AD812" s="143">
        <f t="shared" si="194"/>
        <v>0</v>
      </c>
      <c r="AE812" s="142"/>
    </row>
    <row r="813" spans="1:31" x14ac:dyDescent="0.3">
      <c r="A813" s="147" t="s">
        <v>2863</v>
      </c>
      <c r="B813" s="147">
        <v>0.92797446165687947</v>
      </c>
      <c r="C813" s="146">
        <f t="shared" si="180"/>
        <v>1.8022396982393151E-3</v>
      </c>
      <c r="D813" s="145">
        <f t="shared" si="181"/>
        <v>1802239.6982393151</v>
      </c>
      <c r="E813" s="144">
        <v>0</v>
      </c>
      <c r="F813" s="144">
        <v>0</v>
      </c>
      <c r="G813" s="144">
        <v>0</v>
      </c>
      <c r="H813" s="144">
        <v>0</v>
      </c>
      <c r="I813" s="144">
        <v>0</v>
      </c>
      <c r="J813" s="144">
        <v>0</v>
      </c>
      <c r="K813" s="144">
        <v>0</v>
      </c>
      <c r="L813" s="144">
        <v>0</v>
      </c>
      <c r="M813" s="144">
        <v>0</v>
      </c>
      <c r="N813" s="144">
        <v>0</v>
      </c>
      <c r="O813" s="144">
        <v>16.667780885500001</v>
      </c>
      <c r="P813" s="144">
        <v>0</v>
      </c>
      <c r="Q813" s="144">
        <v>16.667780885500001</v>
      </c>
      <c r="R813" s="143">
        <f t="shared" si="182"/>
        <v>0</v>
      </c>
      <c r="S813" s="143">
        <f t="shared" si="183"/>
        <v>0</v>
      </c>
      <c r="T813" s="143">
        <f t="shared" si="184"/>
        <v>0</v>
      </c>
      <c r="U813" s="143">
        <f t="shared" si="185"/>
        <v>0</v>
      </c>
      <c r="V813" s="143">
        <f t="shared" si="186"/>
        <v>0</v>
      </c>
      <c r="W813" s="143">
        <f t="shared" si="187"/>
        <v>0</v>
      </c>
      <c r="X813" s="143">
        <f t="shared" si="188"/>
        <v>0</v>
      </c>
      <c r="Y813" s="143">
        <f t="shared" si="189"/>
        <v>0</v>
      </c>
      <c r="Z813" s="143">
        <f t="shared" si="190"/>
        <v>0</v>
      </c>
      <c r="AA813" s="143">
        <f t="shared" si="191"/>
        <v>0</v>
      </c>
      <c r="AB813" s="143">
        <f t="shared" si="192"/>
        <v>300393.36393402546</v>
      </c>
      <c r="AC813" s="143">
        <f t="shared" si="193"/>
        <v>0</v>
      </c>
      <c r="AD813" s="143">
        <f t="shared" si="194"/>
        <v>300393.36393402546</v>
      </c>
      <c r="AE813" s="142"/>
    </row>
    <row r="814" spans="1:31" x14ac:dyDescent="0.3">
      <c r="A814" s="147" t="s">
        <v>2862</v>
      </c>
      <c r="B814" s="147">
        <v>0.25999577663972517</v>
      </c>
      <c r="C814" s="146">
        <f t="shared" si="180"/>
        <v>5.0494354036213893E-4</v>
      </c>
      <c r="D814" s="145">
        <f t="shared" si="181"/>
        <v>504943.54036213894</v>
      </c>
      <c r="E814" s="144">
        <v>0</v>
      </c>
      <c r="F814" s="144">
        <v>0</v>
      </c>
      <c r="G814" s="144">
        <v>93.99</v>
      </c>
      <c r="H814" s="144">
        <v>0</v>
      </c>
      <c r="I814" s="144">
        <v>0</v>
      </c>
      <c r="J814" s="144">
        <v>0</v>
      </c>
      <c r="K814" s="144">
        <v>0</v>
      </c>
      <c r="L814" s="144">
        <v>0</v>
      </c>
      <c r="M814" s="144">
        <v>93.99</v>
      </c>
      <c r="N814" s="144">
        <v>0</v>
      </c>
      <c r="O814" s="144">
        <v>0</v>
      </c>
      <c r="P814" s="144">
        <v>0</v>
      </c>
      <c r="Q814" s="144">
        <v>93.99</v>
      </c>
      <c r="R814" s="143">
        <f t="shared" si="182"/>
        <v>0</v>
      </c>
      <c r="S814" s="143">
        <f t="shared" si="183"/>
        <v>0</v>
      </c>
      <c r="T814" s="143">
        <f t="shared" si="184"/>
        <v>474596.43358637439</v>
      </c>
      <c r="U814" s="143">
        <f t="shared" si="185"/>
        <v>0</v>
      </c>
      <c r="V814" s="143">
        <f t="shared" si="186"/>
        <v>0</v>
      </c>
      <c r="W814" s="143">
        <f t="shared" si="187"/>
        <v>0</v>
      </c>
      <c r="X814" s="143">
        <f t="shared" si="188"/>
        <v>0</v>
      </c>
      <c r="Y814" s="143">
        <f t="shared" si="189"/>
        <v>0</v>
      </c>
      <c r="Z814" s="143">
        <f t="shared" si="190"/>
        <v>474596.43358637439</v>
      </c>
      <c r="AA814" s="143">
        <f t="shared" si="191"/>
        <v>0</v>
      </c>
      <c r="AB814" s="143">
        <f t="shared" si="192"/>
        <v>0</v>
      </c>
      <c r="AC814" s="143">
        <f t="shared" si="193"/>
        <v>0</v>
      </c>
      <c r="AD814" s="143">
        <f t="shared" si="194"/>
        <v>474596.43358637439</v>
      </c>
      <c r="AE814" s="142"/>
    </row>
    <row r="815" spans="1:31" x14ac:dyDescent="0.3">
      <c r="A815" s="147" t="s">
        <v>2861</v>
      </c>
      <c r="B815" s="147">
        <v>0.61920515734588932</v>
      </c>
      <c r="C815" s="146">
        <f t="shared" si="180"/>
        <v>1.2025720125215154E-3</v>
      </c>
      <c r="D815" s="145">
        <f t="shared" si="181"/>
        <v>1202572.0125215154</v>
      </c>
      <c r="E815" s="144">
        <v>0</v>
      </c>
      <c r="F815" s="144">
        <v>0</v>
      </c>
      <c r="G815" s="144">
        <v>0</v>
      </c>
      <c r="H815" s="144">
        <v>0</v>
      </c>
      <c r="I815" s="144">
        <v>0</v>
      </c>
      <c r="J815" s="144">
        <v>0</v>
      </c>
      <c r="K815" s="144">
        <v>0</v>
      </c>
      <c r="L815" s="144">
        <v>0</v>
      </c>
      <c r="M815" s="144">
        <v>0</v>
      </c>
      <c r="N815" s="144">
        <v>0</v>
      </c>
      <c r="O815" s="144">
        <v>0</v>
      </c>
      <c r="P815" s="144">
        <v>0</v>
      </c>
      <c r="Q815" s="144">
        <v>0</v>
      </c>
      <c r="R815" s="143">
        <f t="shared" si="182"/>
        <v>0</v>
      </c>
      <c r="S815" s="143">
        <f t="shared" si="183"/>
        <v>0</v>
      </c>
      <c r="T815" s="143">
        <f t="shared" si="184"/>
        <v>0</v>
      </c>
      <c r="U815" s="143">
        <f t="shared" si="185"/>
        <v>0</v>
      </c>
      <c r="V815" s="143">
        <f t="shared" si="186"/>
        <v>0</v>
      </c>
      <c r="W815" s="143">
        <f t="shared" si="187"/>
        <v>0</v>
      </c>
      <c r="X815" s="143">
        <f t="shared" si="188"/>
        <v>0</v>
      </c>
      <c r="Y815" s="143">
        <f t="shared" si="189"/>
        <v>0</v>
      </c>
      <c r="Z815" s="143">
        <f t="shared" si="190"/>
        <v>0</v>
      </c>
      <c r="AA815" s="143">
        <f t="shared" si="191"/>
        <v>0</v>
      </c>
      <c r="AB815" s="143">
        <f t="shared" si="192"/>
        <v>0</v>
      </c>
      <c r="AC815" s="143">
        <f t="shared" si="193"/>
        <v>0</v>
      </c>
      <c r="AD815" s="143">
        <f t="shared" si="194"/>
        <v>0</v>
      </c>
      <c r="AE815" s="142"/>
    </row>
    <row r="816" spans="1:31" x14ac:dyDescent="0.3">
      <c r="A816" s="147" t="s">
        <v>2860</v>
      </c>
      <c r="B816" s="147">
        <v>0.18731633500307365</v>
      </c>
      <c r="C816" s="146">
        <f t="shared" si="180"/>
        <v>3.6379119148222653E-4</v>
      </c>
      <c r="D816" s="145">
        <f t="shared" si="181"/>
        <v>363791.19148222654</v>
      </c>
      <c r="E816" s="144">
        <v>0</v>
      </c>
      <c r="F816" s="144">
        <v>0</v>
      </c>
      <c r="G816" s="144">
        <v>0</v>
      </c>
      <c r="H816" s="144">
        <v>0</v>
      </c>
      <c r="I816" s="144">
        <v>0</v>
      </c>
      <c r="J816" s="144">
        <v>0</v>
      </c>
      <c r="K816" s="144">
        <v>0</v>
      </c>
      <c r="L816" s="144">
        <v>0</v>
      </c>
      <c r="M816" s="144">
        <v>0</v>
      </c>
      <c r="N816" s="144">
        <v>0</v>
      </c>
      <c r="O816" s="144">
        <v>0</v>
      </c>
      <c r="P816" s="144">
        <v>0</v>
      </c>
      <c r="Q816" s="144">
        <v>0</v>
      </c>
      <c r="R816" s="143">
        <f t="shared" si="182"/>
        <v>0</v>
      </c>
      <c r="S816" s="143">
        <f t="shared" si="183"/>
        <v>0</v>
      </c>
      <c r="T816" s="143">
        <f t="shared" si="184"/>
        <v>0</v>
      </c>
      <c r="U816" s="143">
        <f t="shared" si="185"/>
        <v>0</v>
      </c>
      <c r="V816" s="143">
        <f t="shared" si="186"/>
        <v>0</v>
      </c>
      <c r="W816" s="143">
        <f t="shared" si="187"/>
        <v>0</v>
      </c>
      <c r="X816" s="143">
        <f t="shared" si="188"/>
        <v>0</v>
      </c>
      <c r="Y816" s="143">
        <f t="shared" si="189"/>
        <v>0</v>
      </c>
      <c r="Z816" s="143">
        <f t="shared" si="190"/>
        <v>0</v>
      </c>
      <c r="AA816" s="143">
        <f t="shared" si="191"/>
        <v>0</v>
      </c>
      <c r="AB816" s="143">
        <f t="shared" si="192"/>
        <v>0</v>
      </c>
      <c r="AC816" s="143">
        <f t="shared" si="193"/>
        <v>0</v>
      </c>
      <c r="AD816" s="143">
        <f t="shared" si="194"/>
        <v>0</v>
      </c>
      <c r="AE816" s="142"/>
    </row>
    <row r="817" spans="1:31" x14ac:dyDescent="0.3">
      <c r="A817" s="147" t="s">
        <v>2859</v>
      </c>
      <c r="B817" s="147">
        <v>0.74635275934975842</v>
      </c>
      <c r="C817" s="146">
        <f t="shared" si="180"/>
        <v>1.4495081786937633E-3</v>
      </c>
      <c r="D817" s="145">
        <f t="shared" si="181"/>
        <v>1449508.1786937632</v>
      </c>
      <c r="E817" s="144">
        <v>0</v>
      </c>
      <c r="F817" s="144">
        <v>0</v>
      </c>
      <c r="G817" s="144">
        <v>0</v>
      </c>
      <c r="H817" s="144">
        <v>0</v>
      </c>
      <c r="I817" s="144">
        <v>0</v>
      </c>
      <c r="J817" s="144">
        <v>0</v>
      </c>
      <c r="K817" s="144">
        <v>0</v>
      </c>
      <c r="L817" s="144">
        <v>0</v>
      </c>
      <c r="M817" s="144">
        <v>0</v>
      </c>
      <c r="N817" s="144">
        <v>0</v>
      </c>
      <c r="O817" s="144">
        <v>0</v>
      </c>
      <c r="P817" s="144">
        <v>0</v>
      </c>
      <c r="Q817" s="144">
        <v>0</v>
      </c>
      <c r="R817" s="143">
        <f t="shared" si="182"/>
        <v>0</v>
      </c>
      <c r="S817" s="143">
        <f t="shared" si="183"/>
        <v>0</v>
      </c>
      <c r="T817" s="143">
        <f t="shared" si="184"/>
        <v>0</v>
      </c>
      <c r="U817" s="143">
        <f t="shared" si="185"/>
        <v>0</v>
      </c>
      <c r="V817" s="143">
        <f t="shared" si="186"/>
        <v>0</v>
      </c>
      <c r="W817" s="143">
        <f t="shared" si="187"/>
        <v>0</v>
      </c>
      <c r="X817" s="143">
        <f t="shared" si="188"/>
        <v>0</v>
      </c>
      <c r="Y817" s="143">
        <f t="shared" si="189"/>
        <v>0</v>
      </c>
      <c r="Z817" s="143">
        <f t="shared" si="190"/>
        <v>0</v>
      </c>
      <c r="AA817" s="143">
        <f t="shared" si="191"/>
        <v>0</v>
      </c>
      <c r="AB817" s="143">
        <f t="shared" si="192"/>
        <v>0</v>
      </c>
      <c r="AC817" s="143">
        <f t="shared" si="193"/>
        <v>0</v>
      </c>
      <c r="AD817" s="143">
        <f t="shared" si="194"/>
        <v>0</v>
      </c>
      <c r="AE817" s="142"/>
    </row>
    <row r="818" spans="1:31" x14ac:dyDescent="0.3">
      <c r="A818" s="147" t="s">
        <v>2858</v>
      </c>
      <c r="B818" s="147">
        <v>0.61179401500914277</v>
      </c>
      <c r="C818" s="146">
        <f t="shared" si="180"/>
        <v>1.1881786692987516E-3</v>
      </c>
      <c r="D818" s="145">
        <f t="shared" si="181"/>
        <v>1188178.6692987517</v>
      </c>
      <c r="E818" s="144">
        <v>0</v>
      </c>
      <c r="F818" s="144">
        <v>0</v>
      </c>
      <c r="G818" s="144">
        <v>0</v>
      </c>
      <c r="H818" s="144">
        <v>0</v>
      </c>
      <c r="I818" s="144">
        <v>0</v>
      </c>
      <c r="J818" s="144">
        <v>0</v>
      </c>
      <c r="K818" s="144">
        <v>0</v>
      </c>
      <c r="L818" s="144">
        <v>0</v>
      </c>
      <c r="M818" s="144">
        <v>0</v>
      </c>
      <c r="N818" s="144">
        <v>0</v>
      </c>
      <c r="O818" s="144">
        <v>0</v>
      </c>
      <c r="P818" s="144">
        <v>0</v>
      </c>
      <c r="Q818" s="144">
        <v>0</v>
      </c>
      <c r="R818" s="143">
        <f t="shared" si="182"/>
        <v>0</v>
      </c>
      <c r="S818" s="143">
        <f t="shared" si="183"/>
        <v>0</v>
      </c>
      <c r="T818" s="143">
        <f t="shared" si="184"/>
        <v>0</v>
      </c>
      <c r="U818" s="143">
        <f t="shared" si="185"/>
        <v>0</v>
      </c>
      <c r="V818" s="143">
        <f t="shared" si="186"/>
        <v>0</v>
      </c>
      <c r="W818" s="143">
        <f t="shared" si="187"/>
        <v>0</v>
      </c>
      <c r="X818" s="143">
        <f t="shared" si="188"/>
        <v>0</v>
      </c>
      <c r="Y818" s="143">
        <f t="shared" si="189"/>
        <v>0</v>
      </c>
      <c r="Z818" s="143">
        <f t="shared" si="190"/>
        <v>0</v>
      </c>
      <c r="AA818" s="143">
        <f t="shared" si="191"/>
        <v>0</v>
      </c>
      <c r="AB818" s="143">
        <f t="shared" si="192"/>
        <v>0</v>
      </c>
      <c r="AC818" s="143">
        <f t="shared" si="193"/>
        <v>0</v>
      </c>
      <c r="AD818" s="143">
        <f t="shared" si="194"/>
        <v>0</v>
      </c>
      <c r="AE818" s="142"/>
    </row>
    <row r="819" spans="1:31" x14ac:dyDescent="0.3">
      <c r="A819" s="147" t="s">
        <v>2857</v>
      </c>
      <c r="B819" s="147">
        <v>0.95728597791555425</v>
      </c>
      <c r="C819" s="146">
        <f t="shared" si="180"/>
        <v>1.8591662413713862E-3</v>
      </c>
      <c r="D819" s="145">
        <f t="shared" si="181"/>
        <v>1859166.2413713862</v>
      </c>
      <c r="E819" s="144">
        <v>0</v>
      </c>
      <c r="F819" s="144">
        <v>0</v>
      </c>
      <c r="G819" s="144">
        <v>0</v>
      </c>
      <c r="H819" s="144">
        <v>0</v>
      </c>
      <c r="I819" s="144">
        <v>0</v>
      </c>
      <c r="J819" s="144">
        <v>0</v>
      </c>
      <c r="K819" s="144">
        <v>0</v>
      </c>
      <c r="L819" s="144">
        <v>0</v>
      </c>
      <c r="M819" s="144">
        <v>0</v>
      </c>
      <c r="N819" s="144">
        <v>0</v>
      </c>
      <c r="O819" s="144">
        <v>0</v>
      </c>
      <c r="P819" s="144">
        <v>0</v>
      </c>
      <c r="Q819" s="144">
        <v>0</v>
      </c>
      <c r="R819" s="143">
        <f t="shared" si="182"/>
        <v>0</v>
      </c>
      <c r="S819" s="143">
        <f t="shared" si="183"/>
        <v>0</v>
      </c>
      <c r="T819" s="143">
        <f t="shared" si="184"/>
        <v>0</v>
      </c>
      <c r="U819" s="143">
        <f t="shared" si="185"/>
        <v>0</v>
      </c>
      <c r="V819" s="143">
        <f t="shared" si="186"/>
        <v>0</v>
      </c>
      <c r="W819" s="143">
        <f t="shared" si="187"/>
        <v>0</v>
      </c>
      <c r="X819" s="143">
        <f t="shared" si="188"/>
        <v>0</v>
      </c>
      <c r="Y819" s="143">
        <f t="shared" si="189"/>
        <v>0</v>
      </c>
      <c r="Z819" s="143">
        <f t="shared" si="190"/>
        <v>0</v>
      </c>
      <c r="AA819" s="143">
        <f t="shared" si="191"/>
        <v>0</v>
      </c>
      <c r="AB819" s="143">
        <f t="shared" si="192"/>
        <v>0</v>
      </c>
      <c r="AC819" s="143">
        <f t="shared" si="193"/>
        <v>0</v>
      </c>
      <c r="AD819" s="143">
        <f t="shared" si="194"/>
        <v>0</v>
      </c>
      <c r="AE819" s="142"/>
    </row>
    <row r="820" spans="1:31" x14ac:dyDescent="0.3">
      <c r="A820" s="147" t="s">
        <v>2856</v>
      </c>
      <c r="B820" s="147">
        <v>0.65036377935236667</v>
      </c>
      <c r="C820" s="146">
        <f t="shared" si="180"/>
        <v>1.2630858605235846E-3</v>
      </c>
      <c r="D820" s="145">
        <f t="shared" si="181"/>
        <v>1263085.8605235845</v>
      </c>
      <c r="E820" s="144">
        <v>0</v>
      </c>
      <c r="F820" s="144">
        <v>0</v>
      </c>
      <c r="G820" s="144">
        <v>0</v>
      </c>
      <c r="H820" s="144">
        <v>0</v>
      </c>
      <c r="I820" s="144">
        <v>0</v>
      </c>
      <c r="J820" s="144">
        <v>0</v>
      </c>
      <c r="K820" s="144">
        <v>0</v>
      </c>
      <c r="L820" s="144">
        <v>0</v>
      </c>
      <c r="M820" s="144">
        <v>0</v>
      </c>
      <c r="N820" s="144">
        <v>0</v>
      </c>
      <c r="O820" s="144">
        <v>0</v>
      </c>
      <c r="P820" s="144">
        <v>0</v>
      </c>
      <c r="Q820" s="144">
        <v>0</v>
      </c>
      <c r="R820" s="143">
        <f t="shared" si="182"/>
        <v>0</v>
      </c>
      <c r="S820" s="143">
        <f t="shared" si="183"/>
        <v>0</v>
      </c>
      <c r="T820" s="143">
        <f t="shared" si="184"/>
        <v>0</v>
      </c>
      <c r="U820" s="143">
        <f t="shared" si="185"/>
        <v>0</v>
      </c>
      <c r="V820" s="143">
        <f t="shared" si="186"/>
        <v>0</v>
      </c>
      <c r="W820" s="143">
        <f t="shared" si="187"/>
        <v>0</v>
      </c>
      <c r="X820" s="143">
        <f t="shared" si="188"/>
        <v>0</v>
      </c>
      <c r="Y820" s="143">
        <f t="shared" si="189"/>
        <v>0</v>
      </c>
      <c r="Z820" s="143">
        <f t="shared" si="190"/>
        <v>0</v>
      </c>
      <c r="AA820" s="143">
        <f t="shared" si="191"/>
        <v>0</v>
      </c>
      <c r="AB820" s="143">
        <f t="shared" si="192"/>
        <v>0</v>
      </c>
      <c r="AC820" s="143">
        <f t="shared" si="193"/>
        <v>0</v>
      </c>
      <c r="AD820" s="143">
        <f t="shared" si="194"/>
        <v>0</v>
      </c>
      <c r="AE820" s="142"/>
    </row>
    <row r="821" spans="1:31" x14ac:dyDescent="0.3">
      <c r="A821" s="147" t="s">
        <v>2855</v>
      </c>
      <c r="B821" s="147">
        <v>0.70711613766833636</v>
      </c>
      <c r="C821" s="146">
        <f t="shared" si="180"/>
        <v>1.3733058691034776E-3</v>
      </c>
      <c r="D821" s="145">
        <f t="shared" si="181"/>
        <v>1373305.8691034776</v>
      </c>
      <c r="E821" s="144">
        <v>0</v>
      </c>
      <c r="F821" s="144">
        <v>0</v>
      </c>
      <c r="G821" s="144">
        <v>74.150000000000006</v>
      </c>
      <c r="H821" s="144">
        <v>0</v>
      </c>
      <c r="I821" s="144">
        <v>0</v>
      </c>
      <c r="J821" s="144">
        <v>0</v>
      </c>
      <c r="K821" s="144">
        <v>0</v>
      </c>
      <c r="L821" s="144">
        <v>0</v>
      </c>
      <c r="M821" s="144">
        <v>74.150000000000006</v>
      </c>
      <c r="N821" s="144">
        <v>0</v>
      </c>
      <c r="O821" s="144">
        <v>2.3996061996</v>
      </c>
      <c r="P821" s="144">
        <v>0</v>
      </c>
      <c r="Q821" s="144">
        <v>76.549606199600007</v>
      </c>
      <c r="R821" s="143">
        <f t="shared" si="182"/>
        <v>0</v>
      </c>
      <c r="S821" s="143">
        <f t="shared" si="183"/>
        <v>0</v>
      </c>
      <c r="T821" s="143">
        <f t="shared" si="184"/>
        <v>1018306.3019402287</v>
      </c>
      <c r="U821" s="143">
        <f t="shared" si="185"/>
        <v>0</v>
      </c>
      <c r="V821" s="143">
        <f t="shared" si="186"/>
        <v>0</v>
      </c>
      <c r="W821" s="143">
        <f t="shared" si="187"/>
        <v>0</v>
      </c>
      <c r="X821" s="143">
        <f t="shared" si="188"/>
        <v>0</v>
      </c>
      <c r="Y821" s="143">
        <f t="shared" si="189"/>
        <v>0</v>
      </c>
      <c r="Z821" s="143">
        <f t="shared" si="190"/>
        <v>1018306.3019402287</v>
      </c>
      <c r="AA821" s="143">
        <f t="shared" si="191"/>
        <v>0</v>
      </c>
      <c r="AB821" s="143">
        <f t="shared" si="192"/>
        <v>32953.932774477711</v>
      </c>
      <c r="AC821" s="143">
        <f t="shared" si="193"/>
        <v>0</v>
      </c>
      <c r="AD821" s="143">
        <f t="shared" si="194"/>
        <v>1051260.2347147064</v>
      </c>
      <c r="AE821" s="142"/>
    </row>
    <row r="822" spans="1:31" x14ac:dyDescent="0.3">
      <c r="A822" s="147" t="s">
        <v>2854</v>
      </c>
      <c r="B822" s="147">
        <v>1.1762349971664254E-2</v>
      </c>
      <c r="C822" s="146">
        <f t="shared" si="180"/>
        <v>2.2843919676052054E-5</v>
      </c>
      <c r="D822" s="145">
        <f t="shared" si="181"/>
        <v>22843.919676052054</v>
      </c>
      <c r="E822" s="144">
        <v>1.61</v>
      </c>
      <c r="F822" s="144">
        <v>0</v>
      </c>
      <c r="G822" s="144">
        <v>5.63</v>
      </c>
      <c r="H822" s="144">
        <v>0</v>
      </c>
      <c r="I822" s="144">
        <v>2.41</v>
      </c>
      <c r="J822" s="144">
        <v>0</v>
      </c>
      <c r="K822" s="144">
        <v>0</v>
      </c>
      <c r="L822" s="144">
        <v>2.41</v>
      </c>
      <c r="M822" s="144">
        <v>5.63</v>
      </c>
      <c r="N822" s="144">
        <v>0</v>
      </c>
      <c r="O822" s="144">
        <v>0</v>
      </c>
      <c r="P822" s="144">
        <v>0</v>
      </c>
      <c r="Q822" s="144">
        <v>7.24</v>
      </c>
      <c r="R822" s="143">
        <f t="shared" si="182"/>
        <v>367.78710678443809</v>
      </c>
      <c r="S822" s="143">
        <f t="shared" si="183"/>
        <v>0</v>
      </c>
      <c r="T822" s="143">
        <f t="shared" si="184"/>
        <v>1286.1126777617305</v>
      </c>
      <c r="U822" s="143">
        <f t="shared" si="185"/>
        <v>0</v>
      </c>
      <c r="V822" s="143">
        <f t="shared" si="186"/>
        <v>550.53846419285446</v>
      </c>
      <c r="W822" s="143">
        <f t="shared" si="187"/>
        <v>0</v>
      </c>
      <c r="X822" s="143">
        <f t="shared" si="188"/>
        <v>0</v>
      </c>
      <c r="Y822" s="143">
        <f t="shared" si="189"/>
        <v>550.53846419285446</v>
      </c>
      <c r="Z822" s="143">
        <f t="shared" si="190"/>
        <v>1286.1126777617305</v>
      </c>
      <c r="AA822" s="143">
        <f t="shared" si="191"/>
        <v>0</v>
      </c>
      <c r="AB822" s="143">
        <f t="shared" si="192"/>
        <v>0</v>
      </c>
      <c r="AC822" s="143">
        <f t="shared" si="193"/>
        <v>0</v>
      </c>
      <c r="AD822" s="143">
        <f t="shared" si="194"/>
        <v>1653.8997845461688</v>
      </c>
      <c r="AE822" s="142"/>
    </row>
    <row r="823" spans="1:31" x14ac:dyDescent="0.3">
      <c r="A823" s="147" t="s">
        <v>2853</v>
      </c>
      <c r="B823" s="147">
        <v>4.7947561072362088E-2</v>
      </c>
      <c r="C823" s="146">
        <f t="shared" si="180"/>
        <v>9.3120017380733018E-5</v>
      </c>
      <c r="D823" s="145">
        <f t="shared" si="181"/>
        <v>93120.017380733014</v>
      </c>
      <c r="E823" s="144">
        <v>0</v>
      </c>
      <c r="F823" s="144">
        <v>0</v>
      </c>
      <c r="G823" s="144">
        <v>0</v>
      </c>
      <c r="H823" s="144">
        <v>0</v>
      </c>
      <c r="I823" s="144">
        <v>0</v>
      </c>
      <c r="J823" s="144">
        <v>0</v>
      </c>
      <c r="K823" s="144">
        <v>0</v>
      </c>
      <c r="L823" s="144">
        <v>0</v>
      </c>
      <c r="M823" s="144">
        <v>0</v>
      </c>
      <c r="N823" s="144">
        <v>0</v>
      </c>
      <c r="O823" s="144">
        <v>0</v>
      </c>
      <c r="P823" s="144">
        <v>0</v>
      </c>
      <c r="Q823" s="144">
        <v>0</v>
      </c>
      <c r="R823" s="143">
        <f t="shared" si="182"/>
        <v>0</v>
      </c>
      <c r="S823" s="143">
        <f t="shared" si="183"/>
        <v>0</v>
      </c>
      <c r="T823" s="143">
        <f t="shared" si="184"/>
        <v>0</v>
      </c>
      <c r="U823" s="143">
        <f t="shared" si="185"/>
        <v>0</v>
      </c>
      <c r="V823" s="143">
        <f t="shared" si="186"/>
        <v>0</v>
      </c>
      <c r="W823" s="143">
        <f t="shared" si="187"/>
        <v>0</v>
      </c>
      <c r="X823" s="143">
        <f t="shared" si="188"/>
        <v>0</v>
      </c>
      <c r="Y823" s="143">
        <f t="shared" si="189"/>
        <v>0</v>
      </c>
      <c r="Z823" s="143">
        <f t="shared" si="190"/>
        <v>0</v>
      </c>
      <c r="AA823" s="143">
        <f t="shared" si="191"/>
        <v>0</v>
      </c>
      <c r="AB823" s="143">
        <f t="shared" si="192"/>
        <v>0</v>
      </c>
      <c r="AC823" s="143">
        <f t="shared" si="193"/>
        <v>0</v>
      </c>
      <c r="AD823" s="143">
        <f t="shared" si="194"/>
        <v>0</v>
      </c>
      <c r="AE823" s="142"/>
    </row>
    <row r="824" spans="1:31" x14ac:dyDescent="0.3">
      <c r="A824" s="147" t="s">
        <v>2852</v>
      </c>
      <c r="B824" s="147">
        <v>6.3343317990147585E-2</v>
      </c>
      <c r="C824" s="146">
        <f t="shared" si="180"/>
        <v>1.2302045693823351E-4</v>
      </c>
      <c r="D824" s="145">
        <f t="shared" si="181"/>
        <v>123020.4569382335</v>
      </c>
      <c r="E824" s="144">
        <v>0</v>
      </c>
      <c r="F824" s="144">
        <v>0</v>
      </c>
      <c r="G824" s="144">
        <v>0</v>
      </c>
      <c r="H824" s="144">
        <v>0</v>
      </c>
      <c r="I824" s="144">
        <v>0</v>
      </c>
      <c r="J824" s="144">
        <v>0</v>
      </c>
      <c r="K824" s="144">
        <v>0</v>
      </c>
      <c r="L824" s="144">
        <v>0</v>
      </c>
      <c r="M824" s="144">
        <v>0</v>
      </c>
      <c r="N824" s="144">
        <v>0</v>
      </c>
      <c r="O824" s="144">
        <v>0</v>
      </c>
      <c r="P824" s="144">
        <v>0</v>
      </c>
      <c r="Q824" s="144">
        <v>0</v>
      </c>
      <c r="R824" s="143">
        <f t="shared" si="182"/>
        <v>0</v>
      </c>
      <c r="S824" s="143">
        <f t="shared" si="183"/>
        <v>0</v>
      </c>
      <c r="T824" s="143">
        <f t="shared" si="184"/>
        <v>0</v>
      </c>
      <c r="U824" s="143">
        <f t="shared" si="185"/>
        <v>0</v>
      </c>
      <c r="V824" s="143">
        <f t="shared" si="186"/>
        <v>0</v>
      </c>
      <c r="W824" s="143">
        <f t="shared" si="187"/>
        <v>0</v>
      </c>
      <c r="X824" s="143">
        <f t="shared" si="188"/>
        <v>0</v>
      </c>
      <c r="Y824" s="143">
        <f t="shared" si="189"/>
        <v>0</v>
      </c>
      <c r="Z824" s="143">
        <f t="shared" si="190"/>
        <v>0</v>
      </c>
      <c r="AA824" s="143">
        <f t="shared" si="191"/>
        <v>0</v>
      </c>
      <c r="AB824" s="143">
        <f t="shared" si="192"/>
        <v>0</v>
      </c>
      <c r="AC824" s="143">
        <f t="shared" si="193"/>
        <v>0</v>
      </c>
      <c r="AD824" s="143">
        <f t="shared" si="194"/>
        <v>0</v>
      </c>
      <c r="AE824" s="142"/>
    </row>
    <row r="825" spans="1:31" x14ac:dyDescent="0.3">
      <c r="A825" s="147" t="s">
        <v>2851</v>
      </c>
      <c r="B825" s="147">
        <v>0.42486099251623133</v>
      </c>
      <c r="C825" s="146">
        <f t="shared" si="180"/>
        <v>8.2513191750876905E-4</v>
      </c>
      <c r="D825" s="145">
        <f t="shared" si="181"/>
        <v>825131.91750876908</v>
      </c>
      <c r="E825" s="144">
        <v>0</v>
      </c>
      <c r="F825" s="144">
        <v>0</v>
      </c>
      <c r="G825" s="144">
        <v>0</v>
      </c>
      <c r="H825" s="144">
        <v>0</v>
      </c>
      <c r="I825" s="144">
        <v>0</v>
      </c>
      <c r="J825" s="144">
        <v>0</v>
      </c>
      <c r="K825" s="144">
        <v>0</v>
      </c>
      <c r="L825" s="144">
        <v>0</v>
      </c>
      <c r="M825" s="144">
        <v>0</v>
      </c>
      <c r="N825" s="144">
        <v>0</v>
      </c>
      <c r="O825" s="144">
        <v>0</v>
      </c>
      <c r="P825" s="144">
        <v>0</v>
      </c>
      <c r="Q825" s="144">
        <v>0</v>
      </c>
      <c r="R825" s="143">
        <f t="shared" si="182"/>
        <v>0</v>
      </c>
      <c r="S825" s="143">
        <f t="shared" si="183"/>
        <v>0</v>
      </c>
      <c r="T825" s="143">
        <f t="shared" si="184"/>
        <v>0</v>
      </c>
      <c r="U825" s="143">
        <f t="shared" si="185"/>
        <v>0</v>
      </c>
      <c r="V825" s="143">
        <f t="shared" si="186"/>
        <v>0</v>
      </c>
      <c r="W825" s="143">
        <f t="shared" si="187"/>
        <v>0</v>
      </c>
      <c r="X825" s="143">
        <f t="shared" si="188"/>
        <v>0</v>
      </c>
      <c r="Y825" s="143">
        <f t="shared" si="189"/>
        <v>0</v>
      </c>
      <c r="Z825" s="143">
        <f t="shared" si="190"/>
        <v>0</v>
      </c>
      <c r="AA825" s="143">
        <f t="shared" si="191"/>
        <v>0</v>
      </c>
      <c r="AB825" s="143">
        <f t="shared" si="192"/>
        <v>0</v>
      </c>
      <c r="AC825" s="143">
        <f t="shared" si="193"/>
        <v>0</v>
      </c>
      <c r="AD825" s="143">
        <f t="shared" si="194"/>
        <v>0</v>
      </c>
      <c r="AE825" s="142"/>
    </row>
    <row r="826" spans="1:31" x14ac:dyDescent="0.3">
      <c r="A826" s="147" t="s">
        <v>2850</v>
      </c>
      <c r="B826" s="147">
        <v>0.12583030356968394</v>
      </c>
      <c r="C826" s="146">
        <f t="shared" si="180"/>
        <v>2.4437781178792789E-4</v>
      </c>
      <c r="D826" s="145">
        <f t="shared" si="181"/>
        <v>244377.8117879279</v>
      </c>
      <c r="E826" s="144">
        <v>0</v>
      </c>
      <c r="F826" s="144">
        <v>0</v>
      </c>
      <c r="G826" s="144">
        <v>0</v>
      </c>
      <c r="H826" s="144">
        <v>0</v>
      </c>
      <c r="I826" s="144">
        <v>0</v>
      </c>
      <c r="J826" s="144">
        <v>0</v>
      </c>
      <c r="K826" s="144">
        <v>0</v>
      </c>
      <c r="L826" s="144">
        <v>0</v>
      </c>
      <c r="M826" s="144">
        <v>0</v>
      </c>
      <c r="N826" s="144">
        <v>0</v>
      </c>
      <c r="O826" s="144">
        <v>0</v>
      </c>
      <c r="P826" s="144">
        <v>0</v>
      </c>
      <c r="Q826" s="144">
        <v>0</v>
      </c>
      <c r="R826" s="143">
        <f t="shared" si="182"/>
        <v>0</v>
      </c>
      <c r="S826" s="143">
        <f t="shared" si="183"/>
        <v>0</v>
      </c>
      <c r="T826" s="143">
        <f t="shared" si="184"/>
        <v>0</v>
      </c>
      <c r="U826" s="143">
        <f t="shared" si="185"/>
        <v>0</v>
      </c>
      <c r="V826" s="143">
        <f t="shared" si="186"/>
        <v>0</v>
      </c>
      <c r="W826" s="143">
        <f t="shared" si="187"/>
        <v>0</v>
      </c>
      <c r="X826" s="143">
        <f t="shared" si="188"/>
        <v>0</v>
      </c>
      <c r="Y826" s="143">
        <f t="shared" si="189"/>
        <v>0</v>
      </c>
      <c r="Z826" s="143">
        <f t="shared" si="190"/>
        <v>0</v>
      </c>
      <c r="AA826" s="143">
        <f t="shared" si="191"/>
        <v>0</v>
      </c>
      <c r="AB826" s="143">
        <f t="shared" si="192"/>
        <v>0</v>
      </c>
      <c r="AC826" s="143">
        <f t="shared" si="193"/>
        <v>0</v>
      </c>
      <c r="AD826" s="143">
        <f t="shared" si="194"/>
        <v>0</v>
      </c>
      <c r="AE826" s="142"/>
    </row>
    <row r="827" spans="1:31" x14ac:dyDescent="0.3">
      <c r="A827" s="147" t="s">
        <v>2849</v>
      </c>
      <c r="B827" s="147">
        <v>0.2772274495126259</v>
      </c>
      <c r="C827" s="146">
        <f t="shared" si="180"/>
        <v>5.3840955284610971E-4</v>
      </c>
      <c r="D827" s="145">
        <f t="shared" si="181"/>
        <v>538409.55284610973</v>
      </c>
      <c r="E827" s="144">
        <v>3.22</v>
      </c>
      <c r="F827" s="144">
        <v>0</v>
      </c>
      <c r="G827" s="144">
        <v>0</v>
      </c>
      <c r="H827" s="144">
        <v>0</v>
      </c>
      <c r="I827" s="144">
        <v>0</v>
      </c>
      <c r="J827" s="144">
        <v>0</v>
      </c>
      <c r="K827" s="144">
        <v>0</v>
      </c>
      <c r="L827" s="144">
        <v>0</v>
      </c>
      <c r="M827" s="144">
        <v>0</v>
      </c>
      <c r="N827" s="144">
        <v>0</v>
      </c>
      <c r="O827" s="144">
        <v>0</v>
      </c>
      <c r="P827" s="144">
        <v>0</v>
      </c>
      <c r="Q827" s="144">
        <v>3.22</v>
      </c>
      <c r="R827" s="143">
        <f t="shared" si="182"/>
        <v>17336.787601644734</v>
      </c>
      <c r="S827" s="143">
        <f t="shared" si="183"/>
        <v>0</v>
      </c>
      <c r="T827" s="143">
        <f t="shared" si="184"/>
        <v>0</v>
      </c>
      <c r="U827" s="143">
        <f t="shared" si="185"/>
        <v>0</v>
      </c>
      <c r="V827" s="143">
        <f t="shared" si="186"/>
        <v>0</v>
      </c>
      <c r="W827" s="143">
        <f t="shared" si="187"/>
        <v>0</v>
      </c>
      <c r="X827" s="143">
        <f t="shared" si="188"/>
        <v>0</v>
      </c>
      <c r="Y827" s="143">
        <f t="shared" si="189"/>
        <v>0</v>
      </c>
      <c r="Z827" s="143">
        <f t="shared" si="190"/>
        <v>0</v>
      </c>
      <c r="AA827" s="143">
        <f t="shared" si="191"/>
        <v>0</v>
      </c>
      <c r="AB827" s="143">
        <f t="shared" si="192"/>
        <v>0</v>
      </c>
      <c r="AC827" s="143">
        <f t="shared" si="193"/>
        <v>0</v>
      </c>
      <c r="AD827" s="143">
        <f t="shared" si="194"/>
        <v>17336.787601644734</v>
      </c>
      <c r="AE827" s="142"/>
    </row>
    <row r="828" spans="1:31" x14ac:dyDescent="0.3">
      <c r="A828" s="147" t="s">
        <v>2848</v>
      </c>
      <c r="B828" s="147">
        <v>0.62085916038317224</v>
      </c>
      <c r="C828" s="146">
        <f t="shared" si="180"/>
        <v>1.2057842883523365E-3</v>
      </c>
      <c r="D828" s="145">
        <f t="shared" si="181"/>
        <v>1205784.2883523365</v>
      </c>
      <c r="E828" s="144">
        <v>0</v>
      </c>
      <c r="F828" s="144">
        <v>0</v>
      </c>
      <c r="G828" s="144">
        <v>9.3800000000000008</v>
      </c>
      <c r="H828" s="144">
        <v>0</v>
      </c>
      <c r="I828" s="144">
        <v>0</v>
      </c>
      <c r="J828" s="144">
        <v>0</v>
      </c>
      <c r="K828" s="144">
        <v>0</v>
      </c>
      <c r="L828" s="144">
        <v>0</v>
      </c>
      <c r="M828" s="144">
        <v>0.12</v>
      </c>
      <c r="N828" s="144">
        <v>0</v>
      </c>
      <c r="O828" s="144">
        <v>0</v>
      </c>
      <c r="P828" s="144">
        <v>0</v>
      </c>
      <c r="Q828" s="144">
        <v>9.3800000000000008</v>
      </c>
      <c r="R828" s="143">
        <f t="shared" si="182"/>
        <v>0</v>
      </c>
      <c r="S828" s="143">
        <f t="shared" si="183"/>
        <v>0</v>
      </c>
      <c r="T828" s="143">
        <f t="shared" si="184"/>
        <v>113102.56624744918</v>
      </c>
      <c r="U828" s="143">
        <f t="shared" si="185"/>
        <v>0</v>
      </c>
      <c r="V828" s="143">
        <f t="shared" si="186"/>
        <v>0</v>
      </c>
      <c r="W828" s="143">
        <f t="shared" si="187"/>
        <v>0</v>
      </c>
      <c r="X828" s="143">
        <f t="shared" si="188"/>
        <v>0</v>
      </c>
      <c r="Y828" s="143">
        <f t="shared" si="189"/>
        <v>0</v>
      </c>
      <c r="Z828" s="143">
        <f t="shared" si="190"/>
        <v>1446.9411460228037</v>
      </c>
      <c r="AA828" s="143">
        <f t="shared" si="191"/>
        <v>0</v>
      </c>
      <c r="AB828" s="143">
        <f t="shared" si="192"/>
        <v>0</v>
      </c>
      <c r="AC828" s="143">
        <f t="shared" si="193"/>
        <v>0</v>
      </c>
      <c r="AD828" s="143">
        <f t="shared" si="194"/>
        <v>113102.56624744918</v>
      </c>
      <c r="AE828" s="142"/>
    </row>
    <row r="829" spans="1:31" x14ac:dyDescent="0.3">
      <c r="A829" s="147" t="s">
        <v>2847</v>
      </c>
      <c r="B829" s="147">
        <v>0.23623875654468052</v>
      </c>
      <c r="C829" s="146">
        <f t="shared" si="180"/>
        <v>4.588045069121108E-4</v>
      </c>
      <c r="D829" s="145">
        <f t="shared" si="181"/>
        <v>458804.50691211078</v>
      </c>
      <c r="E829" s="144">
        <v>0</v>
      </c>
      <c r="F829" s="144">
        <v>0</v>
      </c>
      <c r="G829" s="144">
        <v>0</v>
      </c>
      <c r="H829" s="144">
        <v>0</v>
      </c>
      <c r="I829" s="144">
        <v>0</v>
      </c>
      <c r="J829" s="144">
        <v>0</v>
      </c>
      <c r="K829" s="144">
        <v>0</v>
      </c>
      <c r="L829" s="144">
        <v>0</v>
      </c>
      <c r="M829" s="144">
        <v>0</v>
      </c>
      <c r="N829" s="144">
        <v>0</v>
      </c>
      <c r="O829" s="144">
        <v>0</v>
      </c>
      <c r="P829" s="144">
        <v>0</v>
      </c>
      <c r="Q829" s="144">
        <v>0</v>
      </c>
      <c r="R829" s="143">
        <f t="shared" si="182"/>
        <v>0</v>
      </c>
      <c r="S829" s="143">
        <f t="shared" si="183"/>
        <v>0</v>
      </c>
      <c r="T829" s="143">
        <f t="shared" si="184"/>
        <v>0</v>
      </c>
      <c r="U829" s="143">
        <f t="shared" si="185"/>
        <v>0</v>
      </c>
      <c r="V829" s="143">
        <f t="shared" si="186"/>
        <v>0</v>
      </c>
      <c r="W829" s="143">
        <f t="shared" si="187"/>
        <v>0</v>
      </c>
      <c r="X829" s="143">
        <f t="shared" si="188"/>
        <v>0</v>
      </c>
      <c r="Y829" s="143">
        <f t="shared" si="189"/>
        <v>0</v>
      </c>
      <c r="Z829" s="143">
        <f t="shared" si="190"/>
        <v>0</v>
      </c>
      <c r="AA829" s="143">
        <f t="shared" si="191"/>
        <v>0</v>
      </c>
      <c r="AB829" s="143">
        <f t="shared" si="192"/>
        <v>0</v>
      </c>
      <c r="AC829" s="143">
        <f t="shared" si="193"/>
        <v>0</v>
      </c>
      <c r="AD829" s="143">
        <f t="shared" si="194"/>
        <v>0</v>
      </c>
      <c r="AE829" s="142"/>
    </row>
    <row r="830" spans="1:31" x14ac:dyDescent="0.3">
      <c r="A830" s="147" t="s">
        <v>2846</v>
      </c>
      <c r="B830" s="147">
        <v>0.58166760398540152</v>
      </c>
      <c r="C830" s="146">
        <f t="shared" si="180"/>
        <v>1.129669501044791E-3</v>
      </c>
      <c r="D830" s="145">
        <f t="shared" si="181"/>
        <v>1129669.501044791</v>
      </c>
      <c r="E830" s="144">
        <v>0</v>
      </c>
      <c r="F830" s="144">
        <v>0</v>
      </c>
      <c r="G830" s="144">
        <v>0</v>
      </c>
      <c r="H830" s="144">
        <v>0</v>
      </c>
      <c r="I830" s="144">
        <v>0</v>
      </c>
      <c r="J830" s="144">
        <v>0</v>
      </c>
      <c r="K830" s="144">
        <v>0</v>
      </c>
      <c r="L830" s="144">
        <v>0</v>
      </c>
      <c r="M830" s="144">
        <v>0</v>
      </c>
      <c r="N830" s="144">
        <v>0</v>
      </c>
      <c r="O830" s="144">
        <v>0</v>
      </c>
      <c r="P830" s="144">
        <v>0</v>
      </c>
      <c r="Q830" s="144">
        <v>0</v>
      </c>
      <c r="R830" s="143">
        <f t="shared" si="182"/>
        <v>0</v>
      </c>
      <c r="S830" s="143">
        <f t="shared" si="183"/>
        <v>0</v>
      </c>
      <c r="T830" s="143">
        <f t="shared" si="184"/>
        <v>0</v>
      </c>
      <c r="U830" s="143">
        <f t="shared" si="185"/>
        <v>0</v>
      </c>
      <c r="V830" s="143">
        <f t="shared" si="186"/>
        <v>0</v>
      </c>
      <c r="W830" s="143">
        <f t="shared" si="187"/>
        <v>0</v>
      </c>
      <c r="X830" s="143">
        <f t="shared" si="188"/>
        <v>0</v>
      </c>
      <c r="Y830" s="143">
        <f t="shared" si="189"/>
        <v>0</v>
      </c>
      <c r="Z830" s="143">
        <f t="shared" si="190"/>
        <v>0</v>
      </c>
      <c r="AA830" s="143">
        <f t="shared" si="191"/>
        <v>0</v>
      </c>
      <c r="AB830" s="143">
        <f t="shared" si="192"/>
        <v>0</v>
      </c>
      <c r="AC830" s="143">
        <f t="shared" si="193"/>
        <v>0</v>
      </c>
      <c r="AD830" s="143">
        <f t="shared" si="194"/>
        <v>0</v>
      </c>
      <c r="AE830" s="142"/>
    </row>
    <row r="831" spans="1:31" x14ac:dyDescent="0.3">
      <c r="A831" s="147" t="s">
        <v>2845</v>
      </c>
      <c r="B831" s="147">
        <v>0.39511382756784563</v>
      </c>
      <c r="C831" s="146">
        <f t="shared" si="180"/>
        <v>7.6735929143419862E-4</v>
      </c>
      <c r="D831" s="145">
        <f t="shared" si="181"/>
        <v>767359.29143419862</v>
      </c>
      <c r="E831" s="144">
        <v>38.69</v>
      </c>
      <c r="F831" s="144">
        <v>38.69</v>
      </c>
      <c r="G831" s="144">
        <v>0</v>
      </c>
      <c r="H831" s="144">
        <v>0</v>
      </c>
      <c r="I831" s="144">
        <v>0</v>
      </c>
      <c r="J831" s="144">
        <v>0</v>
      </c>
      <c r="K831" s="144">
        <v>0</v>
      </c>
      <c r="L831" s="144">
        <v>0</v>
      </c>
      <c r="M831" s="144">
        <v>0</v>
      </c>
      <c r="N831" s="144">
        <v>0</v>
      </c>
      <c r="O831" s="144">
        <v>0</v>
      </c>
      <c r="P831" s="144">
        <v>0</v>
      </c>
      <c r="Q831" s="144">
        <v>38.69</v>
      </c>
      <c r="R831" s="143">
        <f t="shared" si="182"/>
        <v>296891.30985589145</v>
      </c>
      <c r="S831" s="143">
        <f t="shared" si="183"/>
        <v>296891.30985589145</v>
      </c>
      <c r="T831" s="143">
        <f t="shared" si="184"/>
        <v>0</v>
      </c>
      <c r="U831" s="143">
        <f t="shared" si="185"/>
        <v>0</v>
      </c>
      <c r="V831" s="143">
        <f t="shared" si="186"/>
        <v>0</v>
      </c>
      <c r="W831" s="143">
        <f t="shared" si="187"/>
        <v>0</v>
      </c>
      <c r="X831" s="143">
        <f t="shared" si="188"/>
        <v>0</v>
      </c>
      <c r="Y831" s="143">
        <f t="shared" si="189"/>
        <v>0</v>
      </c>
      <c r="Z831" s="143">
        <f t="shared" si="190"/>
        <v>0</v>
      </c>
      <c r="AA831" s="143">
        <f t="shared" si="191"/>
        <v>0</v>
      </c>
      <c r="AB831" s="143">
        <f t="shared" si="192"/>
        <v>0</v>
      </c>
      <c r="AC831" s="143">
        <f t="shared" si="193"/>
        <v>0</v>
      </c>
      <c r="AD831" s="143">
        <f t="shared" si="194"/>
        <v>296891.30985589145</v>
      </c>
      <c r="AE831" s="142"/>
    </row>
    <row r="832" spans="1:31" x14ac:dyDescent="0.3">
      <c r="A832" s="147" t="s">
        <v>2844</v>
      </c>
      <c r="B832" s="147">
        <v>0.66758430254445877</v>
      </c>
      <c r="C832" s="146">
        <f t="shared" si="180"/>
        <v>1.296530218966193E-3</v>
      </c>
      <c r="D832" s="145">
        <f t="shared" si="181"/>
        <v>1296530.218966193</v>
      </c>
      <c r="E832" s="144">
        <v>0</v>
      </c>
      <c r="F832" s="144">
        <v>0</v>
      </c>
      <c r="G832" s="144">
        <v>5.14</v>
      </c>
      <c r="H832" s="144">
        <v>0</v>
      </c>
      <c r="I832" s="144">
        <v>0</v>
      </c>
      <c r="J832" s="144">
        <v>0</v>
      </c>
      <c r="K832" s="144">
        <v>0</v>
      </c>
      <c r="L832" s="144">
        <v>0</v>
      </c>
      <c r="M832" s="144">
        <v>0.08</v>
      </c>
      <c r="N832" s="144">
        <v>0</v>
      </c>
      <c r="O832" s="144">
        <v>0</v>
      </c>
      <c r="P832" s="144">
        <v>0</v>
      </c>
      <c r="Q832" s="144">
        <v>5.14</v>
      </c>
      <c r="R832" s="143">
        <f t="shared" si="182"/>
        <v>0</v>
      </c>
      <c r="S832" s="143">
        <f t="shared" si="183"/>
        <v>0</v>
      </c>
      <c r="T832" s="143">
        <f t="shared" si="184"/>
        <v>66641.653254862322</v>
      </c>
      <c r="U832" s="143">
        <f t="shared" si="185"/>
        <v>0</v>
      </c>
      <c r="V832" s="143">
        <f t="shared" si="186"/>
        <v>0</v>
      </c>
      <c r="W832" s="143">
        <f t="shared" si="187"/>
        <v>0</v>
      </c>
      <c r="X832" s="143">
        <f t="shared" si="188"/>
        <v>0</v>
      </c>
      <c r="Y832" s="143">
        <f t="shared" si="189"/>
        <v>0</v>
      </c>
      <c r="Z832" s="143">
        <f t="shared" si="190"/>
        <v>1037.2241751729543</v>
      </c>
      <c r="AA832" s="143">
        <f t="shared" si="191"/>
        <v>0</v>
      </c>
      <c r="AB832" s="143">
        <f t="shared" si="192"/>
        <v>0</v>
      </c>
      <c r="AC832" s="143">
        <f t="shared" si="193"/>
        <v>0</v>
      </c>
      <c r="AD832" s="143">
        <f t="shared" si="194"/>
        <v>66641.653254862322</v>
      </c>
      <c r="AE832" s="142"/>
    </row>
    <row r="833" spans="1:31" x14ac:dyDescent="0.3">
      <c r="A833" s="147" t="s">
        <v>2843</v>
      </c>
      <c r="B833" s="147">
        <v>0.74832137466006243</v>
      </c>
      <c r="C833" s="146">
        <f t="shared" si="180"/>
        <v>1.4533314699688882E-3</v>
      </c>
      <c r="D833" s="145">
        <f t="shared" si="181"/>
        <v>1453331.4699688882</v>
      </c>
      <c r="E833" s="144">
        <v>0</v>
      </c>
      <c r="F833" s="144">
        <v>0</v>
      </c>
      <c r="G833" s="144">
        <v>6.16</v>
      </c>
      <c r="H833" s="144">
        <v>0.88</v>
      </c>
      <c r="I833" s="144">
        <v>0</v>
      </c>
      <c r="J833" s="144">
        <v>0</v>
      </c>
      <c r="K833" s="144">
        <v>0</v>
      </c>
      <c r="L833" s="144">
        <v>0.88</v>
      </c>
      <c r="M833" s="144">
        <v>0</v>
      </c>
      <c r="N833" s="144">
        <v>0</v>
      </c>
      <c r="O833" s="144">
        <v>0</v>
      </c>
      <c r="P833" s="144">
        <v>0</v>
      </c>
      <c r="Q833" s="144">
        <v>6.16</v>
      </c>
      <c r="R833" s="143">
        <f t="shared" si="182"/>
        <v>0</v>
      </c>
      <c r="S833" s="143">
        <f t="shared" si="183"/>
        <v>0</v>
      </c>
      <c r="T833" s="143">
        <f t="shared" si="184"/>
        <v>89525.218550083504</v>
      </c>
      <c r="U833" s="143">
        <f t="shared" si="185"/>
        <v>12789.316935726216</v>
      </c>
      <c r="V833" s="143">
        <f t="shared" si="186"/>
        <v>0</v>
      </c>
      <c r="W833" s="143">
        <f t="shared" si="187"/>
        <v>0</v>
      </c>
      <c r="X833" s="143">
        <f t="shared" si="188"/>
        <v>0</v>
      </c>
      <c r="Y833" s="143">
        <f t="shared" si="189"/>
        <v>12789.316935726216</v>
      </c>
      <c r="Z833" s="143">
        <f t="shared" si="190"/>
        <v>0</v>
      </c>
      <c r="AA833" s="143">
        <f t="shared" si="191"/>
        <v>0</v>
      </c>
      <c r="AB833" s="143">
        <f t="shared" si="192"/>
        <v>0</v>
      </c>
      <c r="AC833" s="143">
        <f t="shared" si="193"/>
        <v>0</v>
      </c>
      <c r="AD833" s="143">
        <f t="shared" si="194"/>
        <v>89525.218550083504</v>
      </c>
      <c r="AE833" s="142"/>
    </row>
    <row r="834" spans="1:31" x14ac:dyDescent="0.3">
      <c r="A834" s="147" t="s">
        <v>2842</v>
      </c>
      <c r="B834" s="147">
        <v>0.5940826765474112</v>
      </c>
      <c r="C834" s="146">
        <f t="shared" si="180"/>
        <v>1.1537810876802955E-3</v>
      </c>
      <c r="D834" s="145">
        <f t="shared" si="181"/>
        <v>1153781.0876802956</v>
      </c>
      <c r="E834" s="144">
        <v>0</v>
      </c>
      <c r="F834" s="144">
        <v>0</v>
      </c>
      <c r="G834" s="144">
        <v>0</v>
      </c>
      <c r="H834" s="144">
        <v>0.01</v>
      </c>
      <c r="I834" s="144">
        <v>0</v>
      </c>
      <c r="J834" s="144">
        <v>0</v>
      </c>
      <c r="K834" s="144">
        <v>0</v>
      </c>
      <c r="L834" s="144">
        <v>0.01</v>
      </c>
      <c r="M834" s="144">
        <v>0</v>
      </c>
      <c r="N834" s="144">
        <v>0</v>
      </c>
      <c r="O834" s="144">
        <v>0</v>
      </c>
      <c r="P834" s="144">
        <v>0</v>
      </c>
      <c r="Q834" s="144">
        <v>0</v>
      </c>
      <c r="R834" s="143">
        <f t="shared" si="182"/>
        <v>0</v>
      </c>
      <c r="S834" s="143">
        <f t="shared" si="183"/>
        <v>0</v>
      </c>
      <c r="T834" s="143">
        <f t="shared" si="184"/>
        <v>0</v>
      </c>
      <c r="U834" s="143">
        <f t="shared" si="185"/>
        <v>115.37810876802956</v>
      </c>
      <c r="V834" s="143">
        <f t="shared" si="186"/>
        <v>0</v>
      </c>
      <c r="W834" s="143">
        <f t="shared" si="187"/>
        <v>0</v>
      </c>
      <c r="X834" s="143">
        <f t="shared" si="188"/>
        <v>0</v>
      </c>
      <c r="Y834" s="143">
        <f t="shared" si="189"/>
        <v>115.37810876802956</v>
      </c>
      <c r="Z834" s="143">
        <f t="shared" si="190"/>
        <v>0</v>
      </c>
      <c r="AA834" s="143">
        <f t="shared" si="191"/>
        <v>0</v>
      </c>
      <c r="AB834" s="143">
        <f t="shared" si="192"/>
        <v>0</v>
      </c>
      <c r="AC834" s="143">
        <f t="shared" si="193"/>
        <v>0</v>
      </c>
      <c r="AD834" s="143">
        <f t="shared" si="194"/>
        <v>0</v>
      </c>
      <c r="AE834" s="142"/>
    </row>
    <row r="835" spans="1:31" x14ac:dyDescent="0.3">
      <c r="A835" s="147" t="s">
        <v>2841</v>
      </c>
      <c r="B835" s="147">
        <v>0.9219624869404488</v>
      </c>
      <c r="C835" s="146">
        <f t="shared" ref="C835:C898" si="195">B835/SUM($B$3:$B$1002)</f>
        <v>1.7905637093555084E-3</v>
      </c>
      <c r="D835" s="145">
        <f t="shared" ref="D835:D898" si="196">1000000000*C835</f>
        <v>1790563.7093555084</v>
      </c>
      <c r="E835" s="144">
        <v>0</v>
      </c>
      <c r="F835" s="144">
        <v>0</v>
      </c>
      <c r="G835" s="144">
        <v>0</v>
      </c>
      <c r="H835" s="144">
        <v>0</v>
      </c>
      <c r="I835" s="144">
        <v>0</v>
      </c>
      <c r="J835" s="144">
        <v>0</v>
      </c>
      <c r="K835" s="144">
        <v>0</v>
      </c>
      <c r="L835" s="144">
        <v>0</v>
      </c>
      <c r="M835" s="144">
        <v>0</v>
      </c>
      <c r="N835" s="144">
        <v>0</v>
      </c>
      <c r="O835" s="144">
        <v>0.78</v>
      </c>
      <c r="P835" s="144">
        <v>0</v>
      </c>
      <c r="Q835" s="144">
        <v>0.78</v>
      </c>
      <c r="R835" s="143">
        <f t="shared" ref="R835:R898" si="197">$D835*E835/100</f>
        <v>0</v>
      </c>
      <c r="S835" s="143">
        <f t="shared" ref="S835:S898" si="198">$D835*F835/100</f>
        <v>0</v>
      </c>
      <c r="T835" s="143">
        <f t="shared" ref="T835:T898" si="199">$D835*G835/100</f>
        <v>0</v>
      </c>
      <c r="U835" s="143">
        <f t="shared" ref="U835:U898" si="200">$D835*H835/100</f>
        <v>0</v>
      </c>
      <c r="V835" s="143">
        <f t="shared" ref="V835:V898" si="201">$D835*I835/100</f>
        <v>0</v>
      </c>
      <c r="W835" s="143">
        <f t="shared" ref="W835:W898" si="202">$D835*J835/100</f>
        <v>0</v>
      </c>
      <c r="X835" s="143">
        <f t="shared" ref="X835:X898" si="203">$D835*K835/100</f>
        <v>0</v>
      </c>
      <c r="Y835" s="143">
        <f t="shared" ref="Y835:Y898" si="204">$D835*L835/100</f>
        <v>0</v>
      </c>
      <c r="Z835" s="143">
        <f t="shared" ref="Z835:Z898" si="205">$D835*M835/100</f>
        <v>0</v>
      </c>
      <c r="AA835" s="143">
        <f t="shared" ref="AA835:AA898" si="206">$D835*N835/100</f>
        <v>0</v>
      </c>
      <c r="AB835" s="143">
        <f t="shared" ref="AB835:AB898" si="207">$D835*O835/100</f>
        <v>13966.396932972966</v>
      </c>
      <c r="AC835" s="143">
        <f t="shared" ref="AC835:AC898" si="208">$D835*P835/100</f>
        <v>0</v>
      </c>
      <c r="AD835" s="143">
        <f t="shared" ref="AD835:AD898" si="209">$D835*Q835/100</f>
        <v>13966.396932972966</v>
      </c>
      <c r="AE835" s="142"/>
    </row>
    <row r="836" spans="1:31" x14ac:dyDescent="0.3">
      <c r="A836" s="147" t="s">
        <v>2840</v>
      </c>
      <c r="B836" s="147">
        <v>0.87322212167014279</v>
      </c>
      <c r="C836" s="146">
        <f t="shared" si="195"/>
        <v>1.6959039694312106E-3</v>
      </c>
      <c r="D836" s="145">
        <f t="shared" si="196"/>
        <v>1695903.9694312105</v>
      </c>
      <c r="E836" s="144">
        <v>0</v>
      </c>
      <c r="F836" s="144">
        <v>0</v>
      </c>
      <c r="G836" s="144">
        <v>0</v>
      </c>
      <c r="H836" s="144">
        <v>0</v>
      </c>
      <c r="I836" s="144">
        <v>0</v>
      </c>
      <c r="J836" s="144">
        <v>0</v>
      </c>
      <c r="K836" s="144">
        <v>0</v>
      </c>
      <c r="L836" s="144">
        <v>0</v>
      </c>
      <c r="M836" s="144">
        <v>0</v>
      </c>
      <c r="N836" s="144">
        <v>0</v>
      </c>
      <c r="O836" s="144">
        <v>0</v>
      </c>
      <c r="P836" s="144">
        <v>0</v>
      </c>
      <c r="Q836" s="144">
        <v>0</v>
      </c>
      <c r="R836" s="143">
        <f t="shared" si="197"/>
        <v>0</v>
      </c>
      <c r="S836" s="143">
        <f t="shared" si="198"/>
        <v>0</v>
      </c>
      <c r="T836" s="143">
        <f t="shared" si="199"/>
        <v>0</v>
      </c>
      <c r="U836" s="143">
        <f t="shared" si="200"/>
        <v>0</v>
      </c>
      <c r="V836" s="143">
        <f t="shared" si="201"/>
        <v>0</v>
      </c>
      <c r="W836" s="143">
        <f t="shared" si="202"/>
        <v>0</v>
      </c>
      <c r="X836" s="143">
        <f t="shared" si="203"/>
        <v>0</v>
      </c>
      <c r="Y836" s="143">
        <f t="shared" si="204"/>
        <v>0</v>
      </c>
      <c r="Z836" s="143">
        <f t="shared" si="205"/>
        <v>0</v>
      </c>
      <c r="AA836" s="143">
        <f t="shared" si="206"/>
        <v>0</v>
      </c>
      <c r="AB836" s="143">
        <f t="shared" si="207"/>
        <v>0</v>
      </c>
      <c r="AC836" s="143">
        <f t="shared" si="208"/>
        <v>0</v>
      </c>
      <c r="AD836" s="143">
        <f t="shared" si="209"/>
        <v>0</v>
      </c>
      <c r="AE836" s="142"/>
    </row>
    <row r="837" spans="1:31" x14ac:dyDescent="0.3">
      <c r="A837" s="147" t="s">
        <v>2839</v>
      </c>
      <c r="B837" s="147">
        <v>0.64569967315291832</v>
      </c>
      <c r="C837" s="146">
        <f t="shared" si="195"/>
        <v>1.2540275968571024E-3</v>
      </c>
      <c r="D837" s="145">
        <f t="shared" si="196"/>
        <v>1254027.5968571024</v>
      </c>
      <c r="E837" s="144">
        <v>0</v>
      </c>
      <c r="F837" s="144">
        <v>0</v>
      </c>
      <c r="G837" s="144">
        <v>3.99</v>
      </c>
      <c r="H837" s="144">
        <v>0</v>
      </c>
      <c r="I837" s="144">
        <v>0</v>
      </c>
      <c r="J837" s="144">
        <v>0</v>
      </c>
      <c r="K837" s="144">
        <v>0</v>
      </c>
      <c r="L837" s="144">
        <v>0</v>
      </c>
      <c r="M837" s="144">
        <v>0</v>
      </c>
      <c r="N837" s="144">
        <v>0</v>
      </c>
      <c r="O837" s="144">
        <v>0</v>
      </c>
      <c r="P837" s="144">
        <v>3.99</v>
      </c>
      <c r="Q837" s="144">
        <v>3.99</v>
      </c>
      <c r="R837" s="143">
        <f t="shared" si="197"/>
        <v>0</v>
      </c>
      <c r="S837" s="143">
        <f t="shared" si="198"/>
        <v>0</v>
      </c>
      <c r="T837" s="143">
        <f t="shared" si="199"/>
        <v>50035.701114598385</v>
      </c>
      <c r="U837" s="143">
        <f t="shared" si="200"/>
        <v>0</v>
      </c>
      <c r="V837" s="143">
        <f t="shared" si="201"/>
        <v>0</v>
      </c>
      <c r="W837" s="143">
        <f t="shared" si="202"/>
        <v>0</v>
      </c>
      <c r="X837" s="143">
        <f t="shared" si="203"/>
        <v>0</v>
      </c>
      <c r="Y837" s="143">
        <f t="shared" si="204"/>
        <v>0</v>
      </c>
      <c r="Z837" s="143">
        <f t="shared" si="205"/>
        <v>0</v>
      </c>
      <c r="AA837" s="143">
        <f t="shared" si="206"/>
        <v>0</v>
      </c>
      <c r="AB837" s="143">
        <f t="shared" si="207"/>
        <v>0</v>
      </c>
      <c r="AC837" s="143">
        <f t="shared" si="208"/>
        <v>50035.701114598385</v>
      </c>
      <c r="AD837" s="143">
        <f t="shared" si="209"/>
        <v>50035.701114598385</v>
      </c>
      <c r="AE837" s="142"/>
    </row>
    <row r="838" spans="1:31" x14ac:dyDescent="0.3">
      <c r="A838" s="147" t="s">
        <v>2838</v>
      </c>
      <c r="B838" s="147">
        <v>0.17953762265372897</v>
      </c>
      <c r="C838" s="146">
        <f t="shared" si="195"/>
        <v>3.4868398241944416E-4</v>
      </c>
      <c r="D838" s="145">
        <f t="shared" si="196"/>
        <v>348683.98241944413</v>
      </c>
      <c r="E838" s="144">
        <v>0</v>
      </c>
      <c r="F838" s="144">
        <v>0</v>
      </c>
      <c r="G838" s="144">
        <v>0</v>
      </c>
      <c r="H838" s="144">
        <v>0</v>
      </c>
      <c r="I838" s="144">
        <v>0</v>
      </c>
      <c r="J838" s="144">
        <v>0</v>
      </c>
      <c r="K838" s="144">
        <v>0</v>
      </c>
      <c r="L838" s="144">
        <v>0</v>
      </c>
      <c r="M838" s="144">
        <v>0</v>
      </c>
      <c r="N838" s="144">
        <v>0</v>
      </c>
      <c r="O838" s="144">
        <v>0</v>
      </c>
      <c r="P838" s="144">
        <v>0</v>
      </c>
      <c r="Q838" s="144">
        <v>0</v>
      </c>
      <c r="R838" s="143">
        <f t="shared" si="197"/>
        <v>0</v>
      </c>
      <c r="S838" s="143">
        <f t="shared" si="198"/>
        <v>0</v>
      </c>
      <c r="T838" s="143">
        <f t="shared" si="199"/>
        <v>0</v>
      </c>
      <c r="U838" s="143">
        <f t="shared" si="200"/>
        <v>0</v>
      </c>
      <c r="V838" s="143">
        <f t="shared" si="201"/>
        <v>0</v>
      </c>
      <c r="W838" s="143">
        <f t="shared" si="202"/>
        <v>0</v>
      </c>
      <c r="X838" s="143">
        <f t="shared" si="203"/>
        <v>0</v>
      </c>
      <c r="Y838" s="143">
        <f t="shared" si="204"/>
        <v>0</v>
      </c>
      <c r="Z838" s="143">
        <f t="shared" si="205"/>
        <v>0</v>
      </c>
      <c r="AA838" s="143">
        <f t="shared" si="206"/>
        <v>0</v>
      </c>
      <c r="AB838" s="143">
        <f t="shared" si="207"/>
        <v>0</v>
      </c>
      <c r="AC838" s="143">
        <f t="shared" si="208"/>
        <v>0</v>
      </c>
      <c r="AD838" s="143">
        <f t="shared" si="209"/>
        <v>0</v>
      </c>
      <c r="AE838" s="142"/>
    </row>
    <row r="839" spans="1:31" x14ac:dyDescent="0.3">
      <c r="A839" s="147" t="s">
        <v>2837</v>
      </c>
      <c r="B839" s="147">
        <v>0.37721960098260954</v>
      </c>
      <c r="C839" s="146">
        <f t="shared" si="195"/>
        <v>7.3260651875161774E-4</v>
      </c>
      <c r="D839" s="145">
        <f t="shared" si="196"/>
        <v>732606.51875161775</v>
      </c>
      <c r="E839" s="144">
        <v>0</v>
      </c>
      <c r="F839" s="144">
        <v>0</v>
      </c>
      <c r="G839" s="144">
        <v>0</v>
      </c>
      <c r="H839" s="144">
        <v>0</v>
      </c>
      <c r="I839" s="144">
        <v>0</v>
      </c>
      <c r="J839" s="144">
        <v>0</v>
      </c>
      <c r="K839" s="144">
        <v>0</v>
      </c>
      <c r="L839" s="144">
        <v>0</v>
      </c>
      <c r="M839" s="144">
        <v>0</v>
      </c>
      <c r="N839" s="144">
        <v>0</v>
      </c>
      <c r="O839" s="144">
        <v>0</v>
      </c>
      <c r="P839" s="144">
        <v>0</v>
      </c>
      <c r="Q839" s="144">
        <v>0</v>
      </c>
      <c r="R839" s="143">
        <f t="shared" si="197"/>
        <v>0</v>
      </c>
      <c r="S839" s="143">
        <f t="shared" si="198"/>
        <v>0</v>
      </c>
      <c r="T839" s="143">
        <f t="shared" si="199"/>
        <v>0</v>
      </c>
      <c r="U839" s="143">
        <f t="shared" si="200"/>
        <v>0</v>
      </c>
      <c r="V839" s="143">
        <f t="shared" si="201"/>
        <v>0</v>
      </c>
      <c r="W839" s="143">
        <f t="shared" si="202"/>
        <v>0</v>
      </c>
      <c r="X839" s="143">
        <f t="shared" si="203"/>
        <v>0</v>
      </c>
      <c r="Y839" s="143">
        <f t="shared" si="204"/>
        <v>0</v>
      </c>
      <c r="Z839" s="143">
        <f t="shared" si="205"/>
        <v>0</v>
      </c>
      <c r="AA839" s="143">
        <f t="shared" si="206"/>
        <v>0</v>
      </c>
      <c r="AB839" s="143">
        <f t="shared" si="207"/>
        <v>0</v>
      </c>
      <c r="AC839" s="143">
        <f t="shared" si="208"/>
        <v>0</v>
      </c>
      <c r="AD839" s="143">
        <f t="shared" si="209"/>
        <v>0</v>
      </c>
      <c r="AE839" s="142"/>
    </row>
    <row r="840" spans="1:31" x14ac:dyDescent="0.3">
      <c r="A840" s="147" t="s">
        <v>2836</v>
      </c>
      <c r="B840" s="147">
        <v>0.79235092496148707</v>
      </c>
      <c r="C840" s="146">
        <f t="shared" si="195"/>
        <v>1.5388422320939271E-3</v>
      </c>
      <c r="D840" s="145">
        <f t="shared" si="196"/>
        <v>1538842.232093927</v>
      </c>
      <c r="E840" s="144">
        <v>0</v>
      </c>
      <c r="F840" s="144">
        <v>0</v>
      </c>
      <c r="G840" s="144">
        <v>8.9600000000000009</v>
      </c>
      <c r="H840" s="144">
        <v>0</v>
      </c>
      <c r="I840" s="144">
        <v>0</v>
      </c>
      <c r="J840" s="144">
        <v>0</v>
      </c>
      <c r="K840" s="144">
        <v>0</v>
      </c>
      <c r="L840" s="144">
        <v>0</v>
      </c>
      <c r="M840" s="144">
        <v>0</v>
      </c>
      <c r="N840" s="144">
        <v>0</v>
      </c>
      <c r="O840" s="144">
        <v>0</v>
      </c>
      <c r="P840" s="144">
        <v>8.9600000000000009</v>
      </c>
      <c r="Q840" s="144">
        <v>8.9600000000000009</v>
      </c>
      <c r="R840" s="143">
        <f t="shared" si="197"/>
        <v>0</v>
      </c>
      <c r="S840" s="143">
        <f t="shared" si="198"/>
        <v>0</v>
      </c>
      <c r="T840" s="143">
        <f t="shared" si="199"/>
        <v>137880.26399561588</v>
      </c>
      <c r="U840" s="143">
        <f t="shared" si="200"/>
        <v>0</v>
      </c>
      <c r="V840" s="143">
        <f t="shared" si="201"/>
        <v>0</v>
      </c>
      <c r="W840" s="143">
        <f t="shared" si="202"/>
        <v>0</v>
      </c>
      <c r="X840" s="143">
        <f t="shared" si="203"/>
        <v>0</v>
      </c>
      <c r="Y840" s="143">
        <f t="shared" si="204"/>
        <v>0</v>
      </c>
      <c r="Z840" s="143">
        <f t="shared" si="205"/>
        <v>0</v>
      </c>
      <c r="AA840" s="143">
        <f t="shared" si="206"/>
        <v>0</v>
      </c>
      <c r="AB840" s="143">
        <f t="shared" si="207"/>
        <v>0</v>
      </c>
      <c r="AC840" s="143">
        <f t="shared" si="208"/>
        <v>137880.26399561588</v>
      </c>
      <c r="AD840" s="143">
        <f t="shared" si="209"/>
        <v>137880.26399561588</v>
      </c>
      <c r="AE840" s="142"/>
    </row>
    <row r="841" spans="1:31" x14ac:dyDescent="0.3">
      <c r="A841" s="147" t="s">
        <v>2835</v>
      </c>
      <c r="B841" s="147">
        <v>0.68623523370069661</v>
      </c>
      <c r="C841" s="146">
        <f t="shared" si="195"/>
        <v>1.3327526043095184E-3</v>
      </c>
      <c r="D841" s="145">
        <f t="shared" si="196"/>
        <v>1332752.6043095184</v>
      </c>
      <c r="E841" s="144">
        <v>0</v>
      </c>
      <c r="F841" s="144">
        <v>0</v>
      </c>
      <c r="G841" s="144">
        <v>0</v>
      </c>
      <c r="H841" s="144">
        <v>0</v>
      </c>
      <c r="I841" s="144">
        <v>0</v>
      </c>
      <c r="J841" s="144">
        <v>0</v>
      </c>
      <c r="K841" s="144">
        <v>0</v>
      </c>
      <c r="L841" s="144">
        <v>0</v>
      </c>
      <c r="M841" s="144">
        <v>0</v>
      </c>
      <c r="N841" s="144">
        <v>0</v>
      </c>
      <c r="O841" s="144">
        <v>0</v>
      </c>
      <c r="P841" s="144">
        <v>0</v>
      </c>
      <c r="Q841" s="144">
        <v>0</v>
      </c>
      <c r="R841" s="143">
        <f t="shared" si="197"/>
        <v>0</v>
      </c>
      <c r="S841" s="143">
        <f t="shared" si="198"/>
        <v>0</v>
      </c>
      <c r="T841" s="143">
        <f t="shared" si="199"/>
        <v>0</v>
      </c>
      <c r="U841" s="143">
        <f t="shared" si="200"/>
        <v>0</v>
      </c>
      <c r="V841" s="143">
        <f t="shared" si="201"/>
        <v>0</v>
      </c>
      <c r="W841" s="143">
        <f t="shared" si="202"/>
        <v>0</v>
      </c>
      <c r="X841" s="143">
        <f t="shared" si="203"/>
        <v>0</v>
      </c>
      <c r="Y841" s="143">
        <f t="shared" si="204"/>
        <v>0</v>
      </c>
      <c r="Z841" s="143">
        <f t="shared" si="205"/>
        <v>0</v>
      </c>
      <c r="AA841" s="143">
        <f t="shared" si="206"/>
        <v>0</v>
      </c>
      <c r="AB841" s="143">
        <f t="shared" si="207"/>
        <v>0</v>
      </c>
      <c r="AC841" s="143">
        <f t="shared" si="208"/>
        <v>0</v>
      </c>
      <c r="AD841" s="143">
        <f t="shared" si="209"/>
        <v>0</v>
      </c>
      <c r="AE841" s="142"/>
    </row>
    <row r="842" spans="1:31" x14ac:dyDescent="0.3">
      <c r="A842" s="147" t="s">
        <v>2834</v>
      </c>
      <c r="B842" s="147">
        <v>0.93150982549360162</v>
      </c>
      <c r="C842" s="146">
        <f t="shared" si="195"/>
        <v>1.8091058064325127E-3</v>
      </c>
      <c r="D842" s="145">
        <f t="shared" si="196"/>
        <v>1809105.8064325126</v>
      </c>
      <c r="E842" s="144">
        <v>0</v>
      </c>
      <c r="F842" s="144">
        <v>0</v>
      </c>
      <c r="G842" s="144">
        <v>0</v>
      </c>
      <c r="H842" s="144">
        <v>0</v>
      </c>
      <c r="I842" s="144">
        <v>0</v>
      </c>
      <c r="J842" s="144">
        <v>0</v>
      </c>
      <c r="K842" s="144">
        <v>0</v>
      </c>
      <c r="L842" s="144">
        <v>0</v>
      </c>
      <c r="M842" s="144">
        <v>0</v>
      </c>
      <c r="N842" s="144">
        <v>0</v>
      </c>
      <c r="O842" s="144">
        <v>0.46663416680000003</v>
      </c>
      <c r="P842" s="144">
        <v>0</v>
      </c>
      <c r="Q842" s="144">
        <v>0.46663416680000003</v>
      </c>
      <c r="R842" s="143">
        <f t="shared" si="197"/>
        <v>0</v>
      </c>
      <c r="S842" s="143">
        <f t="shared" si="198"/>
        <v>0</v>
      </c>
      <c r="T842" s="143">
        <f t="shared" si="199"/>
        <v>0</v>
      </c>
      <c r="U842" s="143">
        <f t="shared" si="200"/>
        <v>0</v>
      </c>
      <c r="V842" s="143">
        <f t="shared" si="201"/>
        <v>0</v>
      </c>
      <c r="W842" s="143">
        <f t="shared" si="202"/>
        <v>0</v>
      </c>
      <c r="X842" s="143">
        <f t="shared" si="203"/>
        <v>0</v>
      </c>
      <c r="Y842" s="143">
        <f t="shared" si="204"/>
        <v>0</v>
      </c>
      <c r="Z842" s="143">
        <f t="shared" si="205"/>
        <v>0</v>
      </c>
      <c r="AA842" s="143">
        <f t="shared" si="206"/>
        <v>0</v>
      </c>
      <c r="AB842" s="143">
        <f t="shared" si="207"/>
        <v>8441.905806376777</v>
      </c>
      <c r="AC842" s="143">
        <f t="shared" si="208"/>
        <v>0</v>
      </c>
      <c r="AD842" s="143">
        <f t="shared" si="209"/>
        <v>8441.905806376777</v>
      </c>
      <c r="AE842" s="142"/>
    </row>
    <row r="843" spans="1:31" x14ac:dyDescent="0.3">
      <c r="A843" s="147" t="s">
        <v>2833</v>
      </c>
      <c r="B843" s="147">
        <v>0.98286875909302374</v>
      </c>
      <c r="C843" s="146">
        <f t="shared" si="195"/>
        <v>1.908851125745341E-3</v>
      </c>
      <c r="D843" s="145">
        <f t="shared" si="196"/>
        <v>1908851.1257453409</v>
      </c>
      <c r="E843" s="144">
        <v>0</v>
      </c>
      <c r="F843" s="144">
        <v>0</v>
      </c>
      <c r="G843" s="144">
        <v>0</v>
      </c>
      <c r="H843" s="144">
        <v>0</v>
      </c>
      <c r="I843" s="144">
        <v>0</v>
      </c>
      <c r="J843" s="144">
        <v>0</v>
      </c>
      <c r="K843" s="144">
        <v>0</v>
      </c>
      <c r="L843" s="144">
        <v>0</v>
      </c>
      <c r="M843" s="144">
        <v>0</v>
      </c>
      <c r="N843" s="144">
        <v>0</v>
      </c>
      <c r="O843" s="144">
        <v>0</v>
      </c>
      <c r="P843" s="144">
        <v>0</v>
      </c>
      <c r="Q843" s="144">
        <v>0</v>
      </c>
      <c r="R843" s="143">
        <f t="shared" si="197"/>
        <v>0</v>
      </c>
      <c r="S843" s="143">
        <f t="shared" si="198"/>
        <v>0</v>
      </c>
      <c r="T843" s="143">
        <f t="shared" si="199"/>
        <v>0</v>
      </c>
      <c r="U843" s="143">
        <f t="shared" si="200"/>
        <v>0</v>
      </c>
      <c r="V843" s="143">
        <f t="shared" si="201"/>
        <v>0</v>
      </c>
      <c r="W843" s="143">
        <f t="shared" si="202"/>
        <v>0</v>
      </c>
      <c r="X843" s="143">
        <f t="shared" si="203"/>
        <v>0</v>
      </c>
      <c r="Y843" s="143">
        <f t="shared" si="204"/>
        <v>0</v>
      </c>
      <c r="Z843" s="143">
        <f t="shared" si="205"/>
        <v>0</v>
      </c>
      <c r="AA843" s="143">
        <f t="shared" si="206"/>
        <v>0</v>
      </c>
      <c r="AB843" s="143">
        <f t="shared" si="207"/>
        <v>0</v>
      </c>
      <c r="AC843" s="143">
        <f t="shared" si="208"/>
        <v>0</v>
      </c>
      <c r="AD843" s="143">
        <f t="shared" si="209"/>
        <v>0</v>
      </c>
      <c r="AE843" s="142"/>
    </row>
    <row r="844" spans="1:31" x14ac:dyDescent="0.3">
      <c r="A844" s="147" t="s">
        <v>2832</v>
      </c>
      <c r="B844" s="147">
        <v>0.7317235404854342</v>
      </c>
      <c r="C844" s="146">
        <f t="shared" si="195"/>
        <v>1.4210964496204849E-3</v>
      </c>
      <c r="D844" s="145">
        <f t="shared" si="196"/>
        <v>1421096.4496204848</v>
      </c>
      <c r="E844" s="144">
        <v>0</v>
      </c>
      <c r="F844" s="144">
        <v>0</v>
      </c>
      <c r="G844" s="144">
        <v>0</v>
      </c>
      <c r="H844" s="144">
        <v>0</v>
      </c>
      <c r="I844" s="144">
        <v>0</v>
      </c>
      <c r="J844" s="144">
        <v>0</v>
      </c>
      <c r="K844" s="144">
        <v>0</v>
      </c>
      <c r="L844" s="144">
        <v>0</v>
      </c>
      <c r="M844" s="144">
        <v>0</v>
      </c>
      <c r="N844" s="144">
        <v>0</v>
      </c>
      <c r="O844" s="144">
        <v>0</v>
      </c>
      <c r="P844" s="144">
        <v>0</v>
      </c>
      <c r="Q844" s="144">
        <v>0</v>
      </c>
      <c r="R844" s="143">
        <f t="shared" si="197"/>
        <v>0</v>
      </c>
      <c r="S844" s="143">
        <f t="shared" si="198"/>
        <v>0</v>
      </c>
      <c r="T844" s="143">
        <f t="shared" si="199"/>
        <v>0</v>
      </c>
      <c r="U844" s="143">
        <f t="shared" si="200"/>
        <v>0</v>
      </c>
      <c r="V844" s="143">
        <f t="shared" si="201"/>
        <v>0</v>
      </c>
      <c r="W844" s="143">
        <f t="shared" si="202"/>
        <v>0</v>
      </c>
      <c r="X844" s="143">
        <f t="shared" si="203"/>
        <v>0</v>
      </c>
      <c r="Y844" s="143">
        <f t="shared" si="204"/>
        <v>0</v>
      </c>
      <c r="Z844" s="143">
        <f t="shared" si="205"/>
        <v>0</v>
      </c>
      <c r="AA844" s="143">
        <f t="shared" si="206"/>
        <v>0</v>
      </c>
      <c r="AB844" s="143">
        <f t="shared" si="207"/>
        <v>0</v>
      </c>
      <c r="AC844" s="143">
        <f t="shared" si="208"/>
        <v>0</v>
      </c>
      <c r="AD844" s="143">
        <f t="shared" si="209"/>
        <v>0</v>
      </c>
      <c r="AE844" s="142"/>
    </row>
    <row r="845" spans="1:31" x14ac:dyDescent="0.3">
      <c r="A845" s="147" t="s">
        <v>2831</v>
      </c>
      <c r="B845" s="147">
        <v>0.12030492814129046</v>
      </c>
      <c r="C845" s="146">
        <f t="shared" si="195"/>
        <v>2.3364685812898031E-4</v>
      </c>
      <c r="D845" s="145">
        <f t="shared" si="196"/>
        <v>233646.85812898033</v>
      </c>
      <c r="E845" s="144">
        <v>0</v>
      </c>
      <c r="F845" s="144">
        <v>0</v>
      </c>
      <c r="G845" s="144">
        <v>0</v>
      </c>
      <c r="H845" s="144">
        <v>0</v>
      </c>
      <c r="I845" s="144">
        <v>0</v>
      </c>
      <c r="J845" s="144">
        <v>0</v>
      </c>
      <c r="K845" s="144">
        <v>0</v>
      </c>
      <c r="L845" s="144">
        <v>0</v>
      </c>
      <c r="M845" s="144">
        <v>0</v>
      </c>
      <c r="N845" s="144">
        <v>0</v>
      </c>
      <c r="O845" s="144">
        <v>0</v>
      </c>
      <c r="P845" s="144">
        <v>0</v>
      </c>
      <c r="Q845" s="144">
        <v>0</v>
      </c>
      <c r="R845" s="143">
        <f t="shared" si="197"/>
        <v>0</v>
      </c>
      <c r="S845" s="143">
        <f t="shared" si="198"/>
        <v>0</v>
      </c>
      <c r="T845" s="143">
        <f t="shared" si="199"/>
        <v>0</v>
      </c>
      <c r="U845" s="143">
        <f t="shared" si="200"/>
        <v>0</v>
      </c>
      <c r="V845" s="143">
        <f t="shared" si="201"/>
        <v>0</v>
      </c>
      <c r="W845" s="143">
        <f t="shared" si="202"/>
        <v>0</v>
      </c>
      <c r="X845" s="143">
        <f t="shared" si="203"/>
        <v>0</v>
      </c>
      <c r="Y845" s="143">
        <f t="shared" si="204"/>
        <v>0</v>
      </c>
      <c r="Z845" s="143">
        <f t="shared" si="205"/>
        <v>0</v>
      </c>
      <c r="AA845" s="143">
        <f t="shared" si="206"/>
        <v>0</v>
      </c>
      <c r="AB845" s="143">
        <f t="shared" si="207"/>
        <v>0</v>
      </c>
      <c r="AC845" s="143">
        <f t="shared" si="208"/>
        <v>0</v>
      </c>
      <c r="AD845" s="143">
        <f t="shared" si="209"/>
        <v>0</v>
      </c>
      <c r="AE845" s="142"/>
    </row>
    <row r="846" spans="1:31" x14ac:dyDescent="0.3">
      <c r="A846" s="147" t="s">
        <v>2830</v>
      </c>
      <c r="B846" s="147">
        <v>0.78705492773721697</v>
      </c>
      <c r="C846" s="146">
        <f t="shared" si="195"/>
        <v>1.5285567589115045E-3</v>
      </c>
      <c r="D846" s="145">
        <f t="shared" si="196"/>
        <v>1528556.7589115046</v>
      </c>
      <c r="E846" s="144">
        <v>0</v>
      </c>
      <c r="F846" s="144">
        <v>0</v>
      </c>
      <c r="G846" s="144">
        <v>0</v>
      </c>
      <c r="H846" s="144">
        <v>0</v>
      </c>
      <c r="I846" s="144">
        <v>0</v>
      </c>
      <c r="J846" s="144">
        <v>0</v>
      </c>
      <c r="K846" s="144">
        <v>0</v>
      </c>
      <c r="L846" s="144">
        <v>0</v>
      </c>
      <c r="M846" s="144">
        <v>0</v>
      </c>
      <c r="N846" s="144">
        <v>0</v>
      </c>
      <c r="O846" s="144">
        <v>0</v>
      </c>
      <c r="P846" s="144">
        <v>0</v>
      </c>
      <c r="Q846" s="144">
        <v>0</v>
      </c>
      <c r="R846" s="143">
        <f t="shared" si="197"/>
        <v>0</v>
      </c>
      <c r="S846" s="143">
        <f t="shared" si="198"/>
        <v>0</v>
      </c>
      <c r="T846" s="143">
        <f t="shared" si="199"/>
        <v>0</v>
      </c>
      <c r="U846" s="143">
        <f t="shared" si="200"/>
        <v>0</v>
      </c>
      <c r="V846" s="143">
        <f t="shared" si="201"/>
        <v>0</v>
      </c>
      <c r="W846" s="143">
        <f t="shared" si="202"/>
        <v>0</v>
      </c>
      <c r="X846" s="143">
        <f t="shared" si="203"/>
        <v>0</v>
      </c>
      <c r="Y846" s="143">
        <f t="shared" si="204"/>
        <v>0</v>
      </c>
      <c r="Z846" s="143">
        <f t="shared" si="205"/>
        <v>0</v>
      </c>
      <c r="AA846" s="143">
        <f t="shared" si="206"/>
        <v>0</v>
      </c>
      <c r="AB846" s="143">
        <f t="shared" si="207"/>
        <v>0</v>
      </c>
      <c r="AC846" s="143">
        <f t="shared" si="208"/>
        <v>0</v>
      </c>
      <c r="AD846" s="143">
        <f t="shared" si="209"/>
        <v>0</v>
      </c>
      <c r="AE846" s="142"/>
    </row>
    <row r="847" spans="1:31" x14ac:dyDescent="0.3">
      <c r="A847" s="147" t="s">
        <v>2829</v>
      </c>
      <c r="B847" s="147">
        <v>0.50672887061998362</v>
      </c>
      <c r="C847" s="146">
        <f t="shared" si="195"/>
        <v>9.8412933179726158E-4</v>
      </c>
      <c r="D847" s="145">
        <f t="shared" si="196"/>
        <v>984129.33179726161</v>
      </c>
      <c r="E847" s="144">
        <v>0</v>
      </c>
      <c r="F847" s="144">
        <v>0</v>
      </c>
      <c r="G847" s="144">
        <v>0</v>
      </c>
      <c r="H847" s="144">
        <v>0</v>
      </c>
      <c r="I847" s="144">
        <v>0</v>
      </c>
      <c r="J847" s="144">
        <v>0</v>
      </c>
      <c r="K847" s="144">
        <v>0</v>
      </c>
      <c r="L847" s="144">
        <v>0</v>
      </c>
      <c r="M847" s="144">
        <v>0</v>
      </c>
      <c r="N847" s="144">
        <v>0</v>
      </c>
      <c r="O847" s="144">
        <v>0</v>
      </c>
      <c r="P847" s="144">
        <v>0</v>
      </c>
      <c r="Q847" s="144">
        <v>0</v>
      </c>
      <c r="R847" s="143">
        <f t="shared" si="197"/>
        <v>0</v>
      </c>
      <c r="S847" s="143">
        <f t="shared" si="198"/>
        <v>0</v>
      </c>
      <c r="T847" s="143">
        <f t="shared" si="199"/>
        <v>0</v>
      </c>
      <c r="U847" s="143">
        <f t="shared" si="200"/>
        <v>0</v>
      </c>
      <c r="V847" s="143">
        <f t="shared" si="201"/>
        <v>0</v>
      </c>
      <c r="W847" s="143">
        <f t="shared" si="202"/>
        <v>0</v>
      </c>
      <c r="X847" s="143">
        <f t="shared" si="203"/>
        <v>0</v>
      </c>
      <c r="Y847" s="143">
        <f t="shared" si="204"/>
        <v>0</v>
      </c>
      <c r="Z847" s="143">
        <f t="shared" si="205"/>
        <v>0</v>
      </c>
      <c r="AA847" s="143">
        <f t="shared" si="206"/>
        <v>0</v>
      </c>
      <c r="AB847" s="143">
        <f t="shared" si="207"/>
        <v>0</v>
      </c>
      <c r="AC847" s="143">
        <f t="shared" si="208"/>
        <v>0</v>
      </c>
      <c r="AD847" s="143">
        <f t="shared" si="209"/>
        <v>0</v>
      </c>
      <c r="AE847" s="142"/>
    </row>
    <row r="848" spans="1:31" x14ac:dyDescent="0.3">
      <c r="A848" s="147" t="s">
        <v>2828</v>
      </c>
      <c r="B848" s="147">
        <v>0.35134250519327292</v>
      </c>
      <c r="C848" s="146">
        <f t="shared" si="195"/>
        <v>6.8235003946940243E-4</v>
      </c>
      <c r="D848" s="145">
        <f t="shared" si="196"/>
        <v>682350.0394694024</v>
      </c>
      <c r="E848" s="144">
        <v>0</v>
      </c>
      <c r="F848" s="144">
        <v>0</v>
      </c>
      <c r="G848" s="144">
        <v>0</v>
      </c>
      <c r="H848" s="144">
        <v>0</v>
      </c>
      <c r="I848" s="144">
        <v>0</v>
      </c>
      <c r="J848" s="144">
        <v>0</v>
      </c>
      <c r="K848" s="144">
        <v>0</v>
      </c>
      <c r="L848" s="144">
        <v>0</v>
      </c>
      <c r="M848" s="144">
        <v>0</v>
      </c>
      <c r="N848" s="144">
        <v>0</v>
      </c>
      <c r="O848" s="144">
        <v>0</v>
      </c>
      <c r="P848" s="144">
        <v>0</v>
      </c>
      <c r="Q848" s="144">
        <v>0</v>
      </c>
      <c r="R848" s="143">
        <f t="shared" si="197"/>
        <v>0</v>
      </c>
      <c r="S848" s="143">
        <f t="shared" si="198"/>
        <v>0</v>
      </c>
      <c r="T848" s="143">
        <f t="shared" si="199"/>
        <v>0</v>
      </c>
      <c r="U848" s="143">
        <f t="shared" si="200"/>
        <v>0</v>
      </c>
      <c r="V848" s="143">
        <f t="shared" si="201"/>
        <v>0</v>
      </c>
      <c r="W848" s="143">
        <f t="shared" si="202"/>
        <v>0</v>
      </c>
      <c r="X848" s="143">
        <f t="shared" si="203"/>
        <v>0</v>
      </c>
      <c r="Y848" s="143">
        <f t="shared" si="204"/>
        <v>0</v>
      </c>
      <c r="Z848" s="143">
        <f t="shared" si="205"/>
        <v>0</v>
      </c>
      <c r="AA848" s="143">
        <f t="shared" si="206"/>
        <v>0</v>
      </c>
      <c r="AB848" s="143">
        <f t="shared" si="207"/>
        <v>0</v>
      </c>
      <c r="AC848" s="143">
        <f t="shared" si="208"/>
        <v>0</v>
      </c>
      <c r="AD848" s="143">
        <f t="shared" si="209"/>
        <v>0</v>
      </c>
      <c r="AE848" s="142"/>
    </row>
    <row r="849" spans="1:31" x14ac:dyDescent="0.3">
      <c r="A849" s="147" t="s">
        <v>2827</v>
      </c>
      <c r="B849" s="147">
        <v>0.69263471862763293</v>
      </c>
      <c r="C849" s="146">
        <f t="shared" si="195"/>
        <v>1.3451811853321212E-3</v>
      </c>
      <c r="D849" s="145">
        <f t="shared" si="196"/>
        <v>1345181.1853321211</v>
      </c>
      <c r="E849" s="144">
        <v>0</v>
      </c>
      <c r="F849" s="144">
        <v>0</v>
      </c>
      <c r="G849" s="144">
        <v>1.87</v>
      </c>
      <c r="H849" s="144">
        <v>0</v>
      </c>
      <c r="I849" s="144">
        <v>0</v>
      </c>
      <c r="J849" s="144">
        <v>0</v>
      </c>
      <c r="K849" s="144">
        <v>0</v>
      </c>
      <c r="L849" s="144">
        <v>0</v>
      </c>
      <c r="M849" s="144">
        <v>0</v>
      </c>
      <c r="N849" s="144">
        <v>0</v>
      </c>
      <c r="O849" s="144">
        <v>0</v>
      </c>
      <c r="P849" s="144">
        <v>0</v>
      </c>
      <c r="Q849" s="144">
        <v>1.87</v>
      </c>
      <c r="R849" s="143">
        <f t="shared" si="197"/>
        <v>0</v>
      </c>
      <c r="S849" s="143">
        <f t="shared" si="198"/>
        <v>0</v>
      </c>
      <c r="T849" s="143">
        <f t="shared" si="199"/>
        <v>25154.888165710665</v>
      </c>
      <c r="U849" s="143">
        <f t="shared" si="200"/>
        <v>0</v>
      </c>
      <c r="V849" s="143">
        <f t="shared" si="201"/>
        <v>0</v>
      </c>
      <c r="W849" s="143">
        <f t="shared" si="202"/>
        <v>0</v>
      </c>
      <c r="X849" s="143">
        <f t="shared" si="203"/>
        <v>0</v>
      </c>
      <c r="Y849" s="143">
        <f t="shared" si="204"/>
        <v>0</v>
      </c>
      <c r="Z849" s="143">
        <f t="shared" si="205"/>
        <v>0</v>
      </c>
      <c r="AA849" s="143">
        <f t="shared" si="206"/>
        <v>0</v>
      </c>
      <c r="AB849" s="143">
        <f t="shared" si="207"/>
        <v>0</v>
      </c>
      <c r="AC849" s="143">
        <f t="shared" si="208"/>
        <v>0</v>
      </c>
      <c r="AD849" s="143">
        <f t="shared" si="209"/>
        <v>25154.888165710665</v>
      </c>
      <c r="AE849" s="142"/>
    </row>
    <row r="850" spans="1:31" x14ac:dyDescent="0.3">
      <c r="A850" s="147" t="s">
        <v>2826</v>
      </c>
      <c r="B850" s="147">
        <v>0.88735749703918765</v>
      </c>
      <c r="C850" s="146">
        <f t="shared" si="195"/>
        <v>1.7233565941447411E-3</v>
      </c>
      <c r="D850" s="145">
        <f t="shared" si="196"/>
        <v>1723356.5941447411</v>
      </c>
      <c r="E850" s="144">
        <v>0</v>
      </c>
      <c r="F850" s="144">
        <v>0</v>
      </c>
      <c r="G850" s="144">
        <v>0</v>
      </c>
      <c r="H850" s="144">
        <v>0</v>
      </c>
      <c r="I850" s="144">
        <v>0</v>
      </c>
      <c r="J850" s="144">
        <v>0</v>
      </c>
      <c r="K850" s="144">
        <v>0</v>
      </c>
      <c r="L850" s="144">
        <v>0</v>
      </c>
      <c r="M850" s="144">
        <v>0</v>
      </c>
      <c r="N850" s="144">
        <v>0</v>
      </c>
      <c r="O850" s="144">
        <v>0</v>
      </c>
      <c r="P850" s="144">
        <v>0</v>
      </c>
      <c r="Q850" s="144">
        <v>0</v>
      </c>
      <c r="R850" s="143">
        <f t="shared" si="197"/>
        <v>0</v>
      </c>
      <c r="S850" s="143">
        <f t="shared" si="198"/>
        <v>0</v>
      </c>
      <c r="T850" s="143">
        <f t="shared" si="199"/>
        <v>0</v>
      </c>
      <c r="U850" s="143">
        <f t="shared" si="200"/>
        <v>0</v>
      </c>
      <c r="V850" s="143">
        <f t="shared" si="201"/>
        <v>0</v>
      </c>
      <c r="W850" s="143">
        <f t="shared" si="202"/>
        <v>0</v>
      </c>
      <c r="X850" s="143">
        <f t="shared" si="203"/>
        <v>0</v>
      </c>
      <c r="Y850" s="143">
        <f t="shared" si="204"/>
        <v>0</v>
      </c>
      <c r="Z850" s="143">
        <f t="shared" si="205"/>
        <v>0</v>
      </c>
      <c r="AA850" s="143">
        <f t="shared" si="206"/>
        <v>0</v>
      </c>
      <c r="AB850" s="143">
        <f t="shared" si="207"/>
        <v>0</v>
      </c>
      <c r="AC850" s="143">
        <f t="shared" si="208"/>
        <v>0</v>
      </c>
      <c r="AD850" s="143">
        <f t="shared" si="209"/>
        <v>0</v>
      </c>
      <c r="AE850" s="142"/>
    </row>
    <row r="851" spans="1:31" x14ac:dyDescent="0.3">
      <c r="A851" s="147" t="s">
        <v>2825</v>
      </c>
      <c r="B851" s="147">
        <v>0.5005464277710916</v>
      </c>
      <c r="C851" s="146">
        <f t="shared" si="195"/>
        <v>9.7212227298825642E-4</v>
      </c>
      <c r="D851" s="145">
        <f t="shared" si="196"/>
        <v>972122.27298825642</v>
      </c>
      <c r="E851" s="144">
        <v>0</v>
      </c>
      <c r="F851" s="144">
        <v>0</v>
      </c>
      <c r="G851" s="144">
        <v>0</v>
      </c>
      <c r="H851" s="144">
        <v>0</v>
      </c>
      <c r="I851" s="144">
        <v>0</v>
      </c>
      <c r="J851" s="144">
        <v>0</v>
      </c>
      <c r="K851" s="144">
        <v>0</v>
      </c>
      <c r="L851" s="144">
        <v>0</v>
      </c>
      <c r="M851" s="144">
        <v>0</v>
      </c>
      <c r="N851" s="144">
        <v>0</v>
      </c>
      <c r="O851" s="144">
        <v>0</v>
      </c>
      <c r="P851" s="144">
        <v>0</v>
      </c>
      <c r="Q851" s="144">
        <v>0</v>
      </c>
      <c r="R851" s="143">
        <f t="shared" si="197"/>
        <v>0</v>
      </c>
      <c r="S851" s="143">
        <f t="shared" si="198"/>
        <v>0</v>
      </c>
      <c r="T851" s="143">
        <f t="shared" si="199"/>
        <v>0</v>
      </c>
      <c r="U851" s="143">
        <f t="shared" si="200"/>
        <v>0</v>
      </c>
      <c r="V851" s="143">
        <f t="shared" si="201"/>
        <v>0</v>
      </c>
      <c r="W851" s="143">
        <f t="shared" si="202"/>
        <v>0</v>
      </c>
      <c r="X851" s="143">
        <f t="shared" si="203"/>
        <v>0</v>
      </c>
      <c r="Y851" s="143">
        <f t="shared" si="204"/>
        <v>0</v>
      </c>
      <c r="Z851" s="143">
        <f t="shared" si="205"/>
        <v>0</v>
      </c>
      <c r="AA851" s="143">
        <f t="shared" si="206"/>
        <v>0</v>
      </c>
      <c r="AB851" s="143">
        <f t="shared" si="207"/>
        <v>0</v>
      </c>
      <c r="AC851" s="143">
        <f t="shared" si="208"/>
        <v>0</v>
      </c>
      <c r="AD851" s="143">
        <f t="shared" si="209"/>
        <v>0</v>
      </c>
      <c r="AE851" s="142"/>
    </row>
    <row r="852" spans="1:31" x14ac:dyDescent="0.3">
      <c r="A852" s="147" t="s">
        <v>2824</v>
      </c>
      <c r="B852" s="147">
        <v>0.29008790757838465</v>
      </c>
      <c r="C852" s="146">
        <f t="shared" si="195"/>
        <v>5.6338613250571509E-4</v>
      </c>
      <c r="D852" s="145">
        <f t="shared" si="196"/>
        <v>563386.13250571513</v>
      </c>
      <c r="E852" s="144">
        <v>0</v>
      </c>
      <c r="F852" s="144">
        <v>0</v>
      </c>
      <c r="G852" s="144">
        <v>0</v>
      </c>
      <c r="H852" s="144">
        <v>0</v>
      </c>
      <c r="I852" s="144">
        <v>0</v>
      </c>
      <c r="J852" s="144">
        <v>0</v>
      </c>
      <c r="K852" s="144">
        <v>0</v>
      </c>
      <c r="L852" s="144">
        <v>0</v>
      </c>
      <c r="M852" s="144">
        <v>0</v>
      </c>
      <c r="N852" s="144">
        <v>0</v>
      </c>
      <c r="O852" s="144">
        <v>0</v>
      </c>
      <c r="P852" s="144">
        <v>0</v>
      </c>
      <c r="Q852" s="144">
        <v>0</v>
      </c>
      <c r="R852" s="143">
        <f t="shared" si="197"/>
        <v>0</v>
      </c>
      <c r="S852" s="143">
        <f t="shared" si="198"/>
        <v>0</v>
      </c>
      <c r="T852" s="143">
        <f t="shared" si="199"/>
        <v>0</v>
      </c>
      <c r="U852" s="143">
        <f t="shared" si="200"/>
        <v>0</v>
      </c>
      <c r="V852" s="143">
        <f t="shared" si="201"/>
        <v>0</v>
      </c>
      <c r="W852" s="143">
        <f t="shared" si="202"/>
        <v>0</v>
      </c>
      <c r="X852" s="143">
        <f t="shared" si="203"/>
        <v>0</v>
      </c>
      <c r="Y852" s="143">
        <f t="shared" si="204"/>
        <v>0</v>
      </c>
      <c r="Z852" s="143">
        <f t="shared" si="205"/>
        <v>0</v>
      </c>
      <c r="AA852" s="143">
        <f t="shared" si="206"/>
        <v>0</v>
      </c>
      <c r="AB852" s="143">
        <f t="shared" si="207"/>
        <v>0</v>
      </c>
      <c r="AC852" s="143">
        <f t="shared" si="208"/>
        <v>0</v>
      </c>
      <c r="AD852" s="143">
        <f t="shared" si="209"/>
        <v>0</v>
      </c>
      <c r="AE852" s="142"/>
    </row>
    <row r="853" spans="1:31" x14ac:dyDescent="0.3">
      <c r="A853" s="147" t="s">
        <v>2823</v>
      </c>
      <c r="B853" s="147">
        <v>0.42647478484000934</v>
      </c>
      <c r="C853" s="146">
        <f t="shared" si="195"/>
        <v>8.2826609922475474E-4</v>
      </c>
      <c r="D853" s="145">
        <f t="shared" si="196"/>
        <v>828266.09922475473</v>
      </c>
      <c r="E853" s="144">
        <v>13.21</v>
      </c>
      <c r="F853" s="144">
        <v>13.21</v>
      </c>
      <c r="G853" s="144">
        <v>0</v>
      </c>
      <c r="H853" s="144">
        <v>0</v>
      </c>
      <c r="I853" s="144">
        <v>0</v>
      </c>
      <c r="J853" s="144">
        <v>0</v>
      </c>
      <c r="K853" s="144">
        <v>0</v>
      </c>
      <c r="L853" s="144">
        <v>0</v>
      </c>
      <c r="M853" s="144">
        <v>0</v>
      </c>
      <c r="N853" s="144">
        <v>0</v>
      </c>
      <c r="O853" s="144">
        <v>0</v>
      </c>
      <c r="P853" s="144">
        <v>0</v>
      </c>
      <c r="Q853" s="144">
        <v>13.21</v>
      </c>
      <c r="R853" s="143">
        <f t="shared" si="197"/>
        <v>109413.95170759011</v>
      </c>
      <c r="S853" s="143">
        <f t="shared" si="198"/>
        <v>109413.95170759011</v>
      </c>
      <c r="T853" s="143">
        <f t="shared" si="199"/>
        <v>0</v>
      </c>
      <c r="U853" s="143">
        <f t="shared" si="200"/>
        <v>0</v>
      </c>
      <c r="V853" s="143">
        <f t="shared" si="201"/>
        <v>0</v>
      </c>
      <c r="W853" s="143">
        <f t="shared" si="202"/>
        <v>0</v>
      </c>
      <c r="X853" s="143">
        <f t="shared" si="203"/>
        <v>0</v>
      </c>
      <c r="Y853" s="143">
        <f t="shared" si="204"/>
        <v>0</v>
      </c>
      <c r="Z853" s="143">
        <f t="shared" si="205"/>
        <v>0</v>
      </c>
      <c r="AA853" s="143">
        <f t="shared" si="206"/>
        <v>0</v>
      </c>
      <c r="AB853" s="143">
        <f t="shared" si="207"/>
        <v>0</v>
      </c>
      <c r="AC853" s="143">
        <f t="shared" si="208"/>
        <v>0</v>
      </c>
      <c r="AD853" s="143">
        <f t="shared" si="209"/>
        <v>109413.95170759011</v>
      </c>
      <c r="AE853" s="142"/>
    </row>
    <row r="854" spans="1:31" x14ac:dyDescent="0.3">
      <c r="A854" s="147" t="s">
        <v>2822</v>
      </c>
      <c r="B854" s="147">
        <v>0.67537416790844496</v>
      </c>
      <c r="C854" s="146">
        <f t="shared" si="195"/>
        <v>1.3116590885450482E-3</v>
      </c>
      <c r="D854" s="145">
        <f t="shared" si="196"/>
        <v>1311659.0885450481</v>
      </c>
      <c r="E854" s="144">
        <v>0.86</v>
      </c>
      <c r="F854" s="144">
        <v>0.86</v>
      </c>
      <c r="G854" s="144">
        <v>0</v>
      </c>
      <c r="H854" s="144">
        <v>0</v>
      </c>
      <c r="I854" s="144">
        <v>0</v>
      </c>
      <c r="J854" s="144">
        <v>0</v>
      </c>
      <c r="K854" s="144">
        <v>0</v>
      </c>
      <c r="L854" s="144">
        <v>0</v>
      </c>
      <c r="M854" s="144">
        <v>0</v>
      </c>
      <c r="N854" s="144">
        <v>0</v>
      </c>
      <c r="O854" s="144">
        <v>0</v>
      </c>
      <c r="P854" s="144">
        <v>0</v>
      </c>
      <c r="Q854" s="144">
        <v>0.86</v>
      </c>
      <c r="R854" s="143">
        <f t="shared" si="197"/>
        <v>11280.268161487415</v>
      </c>
      <c r="S854" s="143">
        <f t="shared" si="198"/>
        <v>11280.268161487415</v>
      </c>
      <c r="T854" s="143">
        <f t="shared" si="199"/>
        <v>0</v>
      </c>
      <c r="U854" s="143">
        <f t="shared" si="200"/>
        <v>0</v>
      </c>
      <c r="V854" s="143">
        <f t="shared" si="201"/>
        <v>0</v>
      </c>
      <c r="W854" s="143">
        <f t="shared" si="202"/>
        <v>0</v>
      </c>
      <c r="X854" s="143">
        <f t="shared" si="203"/>
        <v>0</v>
      </c>
      <c r="Y854" s="143">
        <f t="shared" si="204"/>
        <v>0</v>
      </c>
      <c r="Z854" s="143">
        <f t="shared" si="205"/>
        <v>0</v>
      </c>
      <c r="AA854" s="143">
        <f t="shared" si="206"/>
        <v>0</v>
      </c>
      <c r="AB854" s="143">
        <f t="shared" si="207"/>
        <v>0</v>
      </c>
      <c r="AC854" s="143">
        <f t="shared" si="208"/>
        <v>0</v>
      </c>
      <c r="AD854" s="143">
        <f t="shared" si="209"/>
        <v>11280.268161487415</v>
      </c>
      <c r="AE854" s="142"/>
    </row>
    <row r="855" spans="1:31" x14ac:dyDescent="0.3">
      <c r="A855" s="147" t="s">
        <v>2821</v>
      </c>
      <c r="B855" s="147">
        <v>0.99049255932929026</v>
      </c>
      <c r="C855" s="146">
        <f t="shared" si="195"/>
        <v>1.9236574765717565E-3</v>
      </c>
      <c r="D855" s="145">
        <f t="shared" si="196"/>
        <v>1923657.4765717564</v>
      </c>
      <c r="E855" s="144">
        <v>0</v>
      </c>
      <c r="F855" s="144">
        <v>0</v>
      </c>
      <c r="G855" s="144">
        <v>0</v>
      </c>
      <c r="H855" s="144">
        <v>0</v>
      </c>
      <c r="I855" s="144">
        <v>0</v>
      </c>
      <c r="J855" s="144">
        <v>0</v>
      </c>
      <c r="K855" s="144">
        <v>0</v>
      </c>
      <c r="L855" s="144">
        <v>0</v>
      </c>
      <c r="M855" s="144">
        <v>0</v>
      </c>
      <c r="N855" s="144">
        <v>0</v>
      </c>
      <c r="O855" s="144">
        <v>0</v>
      </c>
      <c r="P855" s="144">
        <v>0</v>
      </c>
      <c r="Q855" s="144">
        <v>0</v>
      </c>
      <c r="R855" s="143">
        <f t="shared" si="197"/>
        <v>0</v>
      </c>
      <c r="S855" s="143">
        <f t="shared" si="198"/>
        <v>0</v>
      </c>
      <c r="T855" s="143">
        <f t="shared" si="199"/>
        <v>0</v>
      </c>
      <c r="U855" s="143">
        <f t="shared" si="200"/>
        <v>0</v>
      </c>
      <c r="V855" s="143">
        <f t="shared" si="201"/>
        <v>0</v>
      </c>
      <c r="W855" s="143">
        <f t="shared" si="202"/>
        <v>0</v>
      </c>
      <c r="X855" s="143">
        <f t="shared" si="203"/>
        <v>0</v>
      </c>
      <c r="Y855" s="143">
        <f t="shared" si="204"/>
        <v>0</v>
      </c>
      <c r="Z855" s="143">
        <f t="shared" si="205"/>
        <v>0</v>
      </c>
      <c r="AA855" s="143">
        <f t="shared" si="206"/>
        <v>0</v>
      </c>
      <c r="AB855" s="143">
        <f t="shared" si="207"/>
        <v>0</v>
      </c>
      <c r="AC855" s="143">
        <f t="shared" si="208"/>
        <v>0</v>
      </c>
      <c r="AD855" s="143">
        <f t="shared" si="209"/>
        <v>0</v>
      </c>
      <c r="AE855" s="142"/>
    </row>
    <row r="856" spans="1:31" x14ac:dyDescent="0.3">
      <c r="A856" s="147" t="s">
        <v>2820</v>
      </c>
      <c r="B856" s="147">
        <v>0.54983466332930686</v>
      </c>
      <c r="C856" s="146">
        <f t="shared" si="195"/>
        <v>1.0678460438995629E-3</v>
      </c>
      <c r="D856" s="145">
        <f t="shared" si="196"/>
        <v>1067846.0438995629</v>
      </c>
      <c r="E856" s="144">
        <v>0</v>
      </c>
      <c r="F856" s="144">
        <v>0</v>
      </c>
      <c r="G856" s="144">
        <v>0</v>
      </c>
      <c r="H856" s="144">
        <v>0</v>
      </c>
      <c r="I856" s="144">
        <v>0</v>
      </c>
      <c r="J856" s="144">
        <v>0</v>
      </c>
      <c r="K856" s="144">
        <v>0</v>
      </c>
      <c r="L856" s="144">
        <v>0</v>
      </c>
      <c r="M856" s="144">
        <v>0</v>
      </c>
      <c r="N856" s="144">
        <v>0</v>
      </c>
      <c r="O856" s="144">
        <v>0</v>
      </c>
      <c r="P856" s="144">
        <v>0</v>
      </c>
      <c r="Q856" s="144">
        <v>0</v>
      </c>
      <c r="R856" s="143">
        <f t="shared" si="197"/>
        <v>0</v>
      </c>
      <c r="S856" s="143">
        <f t="shared" si="198"/>
        <v>0</v>
      </c>
      <c r="T856" s="143">
        <f t="shared" si="199"/>
        <v>0</v>
      </c>
      <c r="U856" s="143">
        <f t="shared" si="200"/>
        <v>0</v>
      </c>
      <c r="V856" s="143">
        <f t="shared" si="201"/>
        <v>0</v>
      </c>
      <c r="W856" s="143">
        <f t="shared" si="202"/>
        <v>0</v>
      </c>
      <c r="X856" s="143">
        <f t="shared" si="203"/>
        <v>0</v>
      </c>
      <c r="Y856" s="143">
        <f t="shared" si="204"/>
        <v>0</v>
      </c>
      <c r="Z856" s="143">
        <f t="shared" si="205"/>
        <v>0</v>
      </c>
      <c r="AA856" s="143">
        <f t="shared" si="206"/>
        <v>0</v>
      </c>
      <c r="AB856" s="143">
        <f t="shared" si="207"/>
        <v>0</v>
      </c>
      <c r="AC856" s="143">
        <f t="shared" si="208"/>
        <v>0</v>
      </c>
      <c r="AD856" s="143">
        <f t="shared" si="209"/>
        <v>0</v>
      </c>
      <c r="AE856" s="142"/>
    </row>
    <row r="857" spans="1:31" x14ac:dyDescent="0.3">
      <c r="A857" s="147" t="s">
        <v>2819</v>
      </c>
      <c r="B857" s="147">
        <v>0.62091623686373409</v>
      </c>
      <c r="C857" s="146">
        <f t="shared" si="195"/>
        <v>1.205895137845889E-3</v>
      </c>
      <c r="D857" s="145">
        <f t="shared" si="196"/>
        <v>1205895.137845889</v>
      </c>
      <c r="E857" s="144">
        <v>0.67</v>
      </c>
      <c r="F857" s="144">
        <v>0</v>
      </c>
      <c r="G857" s="144">
        <v>0</v>
      </c>
      <c r="H857" s="144">
        <v>9.9600000000000009</v>
      </c>
      <c r="I857" s="144">
        <v>0</v>
      </c>
      <c r="J857" s="144">
        <v>0</v>
      </c>
      <c r="K857" s="144">
        <v>0</v>
      </c>
      <c r="L857" s="144">
        <v>9.9600000000000009</v>
      </c>
      <c r="M857" s="144">
        <v>0</v>
      </c>
      <c r="N857" s="144">
        <v>0</v>
      </c>
      <c r="O857" s="144">
        <v>0</v>
      </c>
      <c r="P857" s="144">
        <v>0</v>
      </c>
      <c r="Q857" s="144">
        <v>0.67</v>
      </c>
      <c r="R857" s="143">
        <f t="shared" si="197"/>
        <v>8079.4974235674563</v>
      </c>
      <c r="S857" s="143">
        <f t="shared" si="198"/>
        <v>0</v>
      </c>
      <c r="T857" s="143">
        <f t="shared" si="199"/>
        <v>0</v>
      </c>
      <c r="U857" s="143">
        <f t="shared" si="200"/>
        <v>120107.15572945055</v>
      </c>
      <c r="V857" s="143">
        <f t="shared" si="201"/>
        <v>0</v>
      </c>
      <c r="W857" s="143">
        <f t="shared" si="202"/>
        <v>0</v>
      </c>
      <c r="X857" s="143">
        <f t="shared" si="203"/>
        <v>0</v>
      </c>
      <c r="Y857" s="143">
        <f t="shared" si="204"/>
        <v>120107.15572945055</v>
      </c>
      <c r="Z857" s="143">
        <f t="shared" si="205"/>
        <v>0</v>
      </c>
      <c r="AA857" s="143">
        <f t="shared" si="206"/>
        <v>0</v>
      </c>
      <c r="AB857" s="143">
        <f t="shared" si="207"/>
        <v>0</v>
      </c>
      <c r="AC857" s="143">
        <f t="shared" si="208"/>
        <v>0</v>
      </c>
      <c r="AD857" s="143">
        <f t="shared" si="209"/>
        <v>8079.4974235674563</v>
      </c>
      <c r="AE857" s="142"/>
    </row>
    <row r="858" spans="1:31" x14ac:dyDescent="0.3">
      <c r="A858" s="147" t="s">
        <v>2818</v>
      </c>
      <c r="B858" s="147">
        <v>3.324812558675605E-2</v>
      </c>
      <c r="C858" s="146">
        <f t="shared" si="195"/>
        <v>6.4571919056382419E-5</v>
      </c>
      <c r="D858" s="145">
        <f t="shared" si="196"/>
        <v>64571.919056382416</v>
      </c>
      <c r="E858" s="144">
        <v>0</v>
      </c>
      <c r="F858" s="144">
        <v>0</v>
      </c>
      <c r="G858" s="144">
        <v>0</v>
      </c>
      <c r="H858" s="144">
        <v>0</v>
      </c>
      <c r="I858" s="144">
        <v>0</v>
      </c>
      <c r="J858" s="144">
        <v>0</v>
      </c>
      <c r="K858" s="144">
        <v>0</v>
      </c>
      <c r="L858" s="144">
        <v>0</v>
      </c>
      <c r="M858" s="144">
        <v>0</v>
      </c>
      <c r="N858" s="144">
        <v>0</v>
      </c>
      <c r="O858" s="144">
        <v>0</v>
      </c>
      <c r="P858" s="144">
        <v>0</v>
      </c>
      <c r="Q858" s="144">
        <v>0</v>
      </c>
      <c r="R858" s="143">
        <f t="shared" si="197"/>
        <v>0</v>
      </c>
      <c r="S858" s="143">
        <f t="shared" si="198"/>
        <v>0</v>
      </c>
      <c r="T858" s="143">
        <f t="shared" si="199"/>
        <v>0</v>
      </c>
      <c r="U858" s="143">
        <f t="shared" si="200"/>
        <v>0</v>
      </c>
      <c r="V858" s="143">
        <f t="shared" si="201"/>
        <v>0</v>
      </c>
      <c r="W858" s="143">
        <f t="shared" si="202"/>
        <v>0</v>
      </c>
      <c r="X858" s="143">
        <f t="shared" si="203"/>
        <v>0</v>
      </c>
      <c r="Y858" s="143">
        <f t="shared" si="204"/>
        <v>0</v>
      </c>
      <c r="Z858" s="143">
        <f t="shared" si="205"/>
        <v>0</v>
      </c>
      <c r="AA858" s="143">
        <f t="shared" si="206"/>
        <v>0</v>
      </c>
      <c r="AB858" s="143">
        <f t="shared" si="207"/>
        <v>0</v>
      </c>
      <c r="AC858" s="143">
        <f t="shared" si="208"/>
        <v>0</v>
      </c>
      <c r="AD858" s="143">
        <f t="shared" si="209"/>
        <v>0</v>
      </c>
      <c r="AE858" s="142"/>
    </row>
    <row r="859" spans="1:31" x14ac:dyDescent="0.3">
      <c r="A859" s="147" t="s">
        <v>2817</v>
      </c>
      <c r="B859" s="147">
        <v>7.760833851784088E-2</v>
      </c>
      <c r="C859" s="146">
        <f t="shared" si="195"/>
        <v>1.5072486837785948E-4</v>
      </c>
      <c r="D859" s="145">
        <f t="shared" si="196"/>
        <v>150724.86837785947</v>
      </c>
      <c r="E859" s="144">
        <v>0</v>
      </c>
      <c r="F859" s="144">
        <v>0</v>
      </c>
      <c r="G859" s="144">
        <v>0</v>
      </c>
      <c r="H859" s="144">
        <v>0</v>
      </c>
      <c r="I859" s="144">
        <v>0</v>
      </c>
      <c r="J859" s="144">
        <v>0</v>
      </c>
      <c r="K859" s="144">
        <v>0</v>
      </c>
      <c r="L859" s="144">
        <v>0</v>
      </c>
      <c r="M859" s="144">
        <v>0</v>
      </c>
      <c r="N859" s="144">
        <v>0</v>
      </c>
      <c r="O859" s="144">
        <v>0</v>
      </c>
      <c r="P859" s="144">
        <v>0</v>
      </c>
      <c r="Q859" s="144">
        <v>0</v>
      </c>
      <c r="R859" s="143">
        <f t="shared" si="197"/>
        <v>0</v>
      </c>
      <c r="S859" s="143">
        <f t="shared" si="198"/>
        <v>0</v>
      </c>
      <c r="T859" s="143">
        <f t="shared" si="199"/>
        <v>0</v>
      </c>
      <c r="U859" s="143">
        <f t="shared" si="200"/>
        <v>0</v>
      </c>
      <c r="V859" s="143">
        <f t="shared" si="201"/>
        <v>0</v>
      </c>
      <c r="W859" s="143">
        <f t="shared" si="202"/>
        <v>0</v>
      </c>
      <c r="X859" s="143">
        <f t="shared" si="203"/>
        <v>0</v>
      </c>
      <c r="Y859" s="143">
        <f t="shared" si="204"/>
        <v>0</v>
      </c>
      <c r="Z859" s="143">
        <f t="shared" si="205"/>
        <v>0</v>
      </c>
      <c r="AA859" s="143">
        <f t="shared" si="206"/>
        <v>0</v>
      </c>
      <c r="AB859" s="143">
        <f t="shared" si="207"/>
        <v>0</v>
      </c>
      <c r="AC859" s="143">
        <f t="shared" si="208"/>
        <v>0</v>
      </c>
      <c r="AD859" s="143">
        <f t="shared" si="209"/>
        <v>0</v>
      </c>
      <c r="AE859" s="142"/>
    </row>
    <row r="860" spans="1:31" x14ac:dyDescent="0.3">
      <c r="A860" s="147" t="s">
        <v>2816</v>
      </c>
      <c r="B860" s="147">
        <v>0.58807980262414106</v>
      </c>
      <c r="C860" s="146">
        <f t="shared" si="195"/>
        <v>1.1421227736478957E-3</v>
      </c>
      <c r="D860" s="145">
        <f t="shared" si="196"/>
        <v>1142122.7736478958</v>
      </c>
      <c r="E860" s="144">
        <v>0</v>
      </c>
      <c r="F860" s="144">
        <v>0</v>
      </c>
      <c r="G860" s="144">
        <v>0</v>
      </c>
      <c r="H860" s="144">
        <v>0</v>
      </c>
      <c r="I860" s="144">
        <v>0</v>
      </c>
      <c r="J860" s="144">
        <v>0</v>
      </c>
      <c r="K860" s="144">
        <v>0</v>
      </c>
      <c r="L860" s="144">
        <v>0</v>
      </c>
      <c r="M860" s="144">
        <v>0</v>
      </c>
      <c r="N860" s="144">
        <v>0</v>
      </c>
      <c r="O860" s="144">
        <v>0</v>
      </c>
      <c r="P860" s="144">
        <v>0</v>
      </c>
      <c r="Q860" s="144">
        <v>0</v>
      </c>
      <c r="R860" s="143">
        <f t="shared" si="197"/>
        <v>0</v>
      </c>
      <c r="S860" s="143">
        <f t="shared" si="198"/>
        <v>0</v>
      </c>
      <c r="T860" s="143">
        <f t="shared" si="199"/>
        <v>0</v>
      </c>
      <c r="U860" s="143">
        <f t="shared" si="200"/>
        <v>0</v>
      </c>
      <c r="V860" s="143">
        <f t="shared" si="201"/>
        <v>0</v>
      </c>
      <c r="W860" s="143">
        <f t="shared" si="202"/>
        <v>0</v>
      </c>
      <c r="X860" s="143">
        <f t="shared" si="203"/>
        <v>0</v>
      </c>
      <c r="Y860" s="143">
        <f t="shared" si="204"/>
        <v>0</v>
      </c>
      <c r="Z860" s="143">
        <f t="shared" si="205"/>
        <v>0</v>
      </c>
      <c r="AA860" s="143">
        <f t="shared" si="206"/>
        <v>0</v>
      </c>
      <c r="AB860" s="143">
        <f t="shared" si="207"/>
        <v>0</v>
      </c>
      <c r="AC860" s="143">
        <f t="shared" si="208"/>
        <v>0</v>
      </c>
      <c r="AD860" s="143">
        <f t="shared" si="209"/>
        <v>0</v>
      </c>
      <c r="AE860" s="142"/>
    </row>
    <row r="861" spans="1:31" x14ac:dyDescent="0.3">
      <c r="A861" s="147" t="s">
        <v>2815</v>
      </c>
      <c r="B861" s="147">
        <v>0.61468350908457692</v>
      </c>
      <c r="C861" s="146">
        <f t="shared" si="195"/>
        <v>1.1937904195631682E-3</v>
      </c>
      <c r="D861" s="145">
        <f t="shared" si="196"/>
        <v>1193790.4195631682</v>
      </c>
      <c r="E861" s="144">
        <v>2.1800000000000002</v>
      </c>
      <c r="F861" s="144">
        <v>0</v>
      </c>
      <c r="G861" s="144">
        <v>15.02</v>
      </c>
      <c r="H861" s="144">
        <v>0</v>
      </c>
      <c r="I861" s="144">
        <v>0</v>
      </c>
      <c r="J861" s="144">
        <v>0</v>
      </c>
      <c r="K861" s="144">
        <v>0</v>
      </c>
      <c r="L861" s="144">
        <v>0</v>
      </c>
      <c r="M861" s="144">
        <v>15.02</v>
      </c>
      <c r="N861" s="144">
        <v>0</v>
      </c>
      <c r="O861" s="144">
        <v>0</v>
      </c>
      <c r="P861" s="144">
        <v>0</v>
      </c>
      <c r="Q861" s="144">
        <v>17.2</v>
      </c>
      <c r="R861" s="143">
        <f t="shared" si="197"/>
        <v>26024.63114647707</v>
      </c>
      <c r="S861" s="143">
        <f t="shared" si="198"/>
        <v>0</v>
      </c>
      <c r="T861" s="143">
        <f t="shared" si="199"/>
        <v>179307.32101838785</v>
      </c>
      <c r="U861" s="143">
        <f t="shared" si="200"/>
        <v>0</v>
      </c>
      <c r="V861" s="143">
        <f t="shared" si="201"/>
        <v>0</v>
      </c>
      <c r="W861" s="143">
        <f t="shared" si="202"/>
        <v>0</v>
      </c>
      <c r="X861" s="143">
        <f t="shared" si="203"/>
        <v>0</v>
      </c>
      <c r="Y861" s="143">
        <f t="shared" si="204"/>
        <v>0</v>
      </c>
      <c r="Z861" s="143">
        <f t="shared" si="205"/>
        <v>179307.32101838785</v>
      </c>
      <c r="AA861" s="143">
        <f t="shared" si="206"/>
        <v>0</v>
      </c>
      <c r="AB861" s="143">
        <f t="shared" si="207"/>
        <v>0</v>
      </c>
      <c r="AC861" s="143">
        <f t="shared" si="208"/>
        <v>0</v>
      </c>
      <c r="AD861" s="143">
        <f t="shared" si="209"/>
        <v>205331.95216486492</v>
      </c>
      <c r="AE861" s="142"/>
    </row>
    <row r="862" spans="1:31" x14ac:dyDescent="0.3">
      <c r="A862" s="147" t="s">
        <v>2814</v>
      </c>
      <c r="B862" s="147">
        <v>0.1546959790111091</v>
      </c>
      <c r="C862" s="146">
        <f t="shared" si="195"/>
        <v>3.0043847762149226E-4</v>
      </c>
      <c r="D862" s="145">
        <f t="shared" si="196"/>
        <v>300438.47762149223</v>
      </c>
      <c r="E862" s="144">
        <v>4.3099999999999996</v>
      </c>
      <c r="F862" s="144">
        <v>0.11</v>
      </c>
      <c r="G862" s="144">
        <v>0</v>
      </c>
      <c r="H862" s="144">
        <v>0</v>
      </c>
      <c r="I862" s="144">
        <v>0</v>
      </c>
      <c r="J862" s="144">
        <v>0</v>
      </c>
      <c r="K862" s="144">
        <v>0</v>
      </c>
      <c r="L862" s="144">
        <v>0</v>
      </c>
      <c r="M862" s="144">
        <v>0</v>
      </c>
      <c r="N862" s="144">
        <v>0</v>
      </c>
      <c r="O862" s="144">
        <v>0</v>
      </c>
      <c r="P862" s="144">
        <v>0</v>
      </c>
      <c r="Q862" s="144">
        <v>4.3099999999999996</v>
      </c>
      <c r="R862" s="143">
        <f t="shared" si="197"/>
        <v>12948.898385486315</v>
      </c>
      <c r="S862" s="143">
        <f t="shared" si="198"/>
        <v>330.48232538364141</v>
      </c>
      <c r="T862" s="143">
        <f t="shared" si="199"/>
        <v>0</v>
      </c>
      <c r="U862" s="143">
        <f t="shared" si="200"/>
        <v>0</v>
      </c>
      <c r="V862" s="143">
        <f t="shared" si="201"/>
        <v>0</v>
      </c>
      <c r="W862" s="143">
        <f t="shared" si="202"/>
        <v>0</v>
      </c>
      <c r="X862" s="143">
        <f t="shared" si="203"/>
        <v>0</v>
      </c>
      <c r="Y862" s="143">
        <f t="shared" si="204"/>
        <v>0</v>
      </c>
      <c r="Z862" s="143">
        <f t="shared" si="205"/>
        <v>0</v>
      </c>
      <c r="AA862" s="143">
        <f t="shared" si="206"/>
        <v>0</v>
      </c>
      <c r="AB862" s="143">
        <f t="shared" si="207"/>
        <v>0</v>
      </c>
      <c r="AC862" s="143">
        <f t="shared" si="208"/>
        <v>0</v>
      </c>
      <c r="AD862" s="143">
        <f t="shared" si="209"/>
        <v>12948.898385486315</v>
      </c>
      <c r="AE862" s="142"/>
    </row>
    <row r="863" spans="1:31" x14ac:dyDescent="0.3">
      <c r="A863" s="147" t="s">
        <v>2813</v>
      </c>
      <c r="B863" s="147">
        <v>0.87254508112141005</v>
      </c>
      <c r="C863" s="146">
        <f t="shared" si="195"/>
        <v>1.6945890740276612E-3</v>
      </c>
      <c r="D863" s="145">
        <f t="shared" si="196"/>
        <v>1694589.0740276612</v>
      </c>
      <c r="E863" s="144">
        <v>0</v>
      </c>
      <c r="F863" s="144">
        <v>0</v>
      </c>
      <c r="G863" s="144">
        <v>4.09</v>
      </c>
      <c r="H863" s="144">
        <v>0</v>
      </c>
      <c r="I863" s="144">
        <v>0.13</v>
      </c>
      <c r="J863" s="144">
        <v>0</v>
      </c>
      <c r="K863" s="144">
        <v>0</v>
      </c>
      <c r="L863" s="144">
        <v>0.13</v>
      </c>
      <c r="M863" s="144">
        <v>0</v>
      </c>
      <c r="N863" s="144">
        <v>0</v>
      </c>
      <c r="O863" s="144">
        <v>0</v>
      </c>
      <c r="P863" s="144">
        <v>0</v>
      </c>
      <c r="Q863" s="144">
        <v>4.09</v>
      </c>
      <c r="R863" s="143">
        <f t="shared" si="197"/>
        <v>0</v>
      </c>
      <c r="S863" s="143">
        <f t="shared" si="198"/>
        <v>0</v>
      </c>
      <c r="T863" s="143">
        <f t="shared" si="199"/>
        <v>69308.693127731342</v>
      </c>
      <c r="U863" s="143">
        <f t="shared" si="200"/>
        <v>0</v>
      </c>
      <c r="V863" s="143">
        <f t="shared" si="201"/>
        <v>2202.9657962359597</v>
      </c>
      <c r="W863" s="143">
        <f t="shared" si="202"/>
        <v>0</v>
      </c>
      <c r="X863" s="143">
        <f t="shared" si="203"/>
        <v>0</v>
      </c>
      <c r="Y863" s="143">
        <f t="shared" si="204"/>
        <v>2202.9657962359597</v>
      </c>
      <c r="Z863" s="143">
        <f t="shared" si="205"/>
        <v>0</v>
      </c>
      <c r="AA863" s="143">
        <f t="shared" si="206"/>
        <v>0</v>
      </c>
      <c r="AB863" s="143">
        <f t="shared" si="207"/>
        <v>0</v>
      </c>
      <c r="AC863" s="143">
        <f t="shared" si="208"/>
        <v>0</v>
      </c>
      <c r="AD863" s="143">
        <f t="shared" si="209"/>
        <v>69308.693127731342</v>
      </c>
      <c r="AE863" s="142"/>
    </row>
    <row r="864" spans="1:31" x14ac:dyDescent="0.3">
      <c r="A864" s="147" t="s">
        <v>2812</v>
      </c>
      <c r="B864" s="147">
        <v>0.77465347516431604</v>
      </c>
      <c r="C864" s="146">
        <f t="shared" si="195"/>
        <v>1.504471623957674E-3</v>
      </c>
      <c r="D864" s="145">
        <f t="shared" si="196"/>
        <v>1504471.623957674</v>
      </c>
      <c r="E864" s="144">
        <v>0</v>
      </c>
      <c r="F864" s="144">
        <v>0</v>
      </c>
      <c r="G864" s="144">
        <v>0</v>
      </c>
      <c r="H864" s="144">
        <v>0</v>
      </c>
      <c r="I864" s="144">
        <v>0</v>
      </c>
      <c r="J864" s="144">
        <v>0</v>
      </c>
      <c r="K864" s="144">
        <v>0</v>
      </c>
      <c r="L864" s="144">
        <v>0</v>
      </c>
      <c r="M864" s="144">
        <v>0</v>
      </c>
      <c r="N864" s="144">
        <v>0</v>
      </c>
      <c r="O864" s="144">
        <v>0</v>
      </c>
      <c r="P864" s="144">
        <v>0</v>
      </c>
      <c r="Q864" s="144">
        <v>0</v>
      </c>
      <c r="R864" s="143">
        <f t="shared" si="197"/>
        <v>0</v>
      </c>
      <c r="S864" s="143">
        <f t="shared" si="198"/>
        <v>0</v>
      </c>
      <c r="T864" s="143">
        <f t="shared" si="199"/>
        <v>0</v>
      </c>
      <c r="U864" s="143">
        <f t="shared" si="200"/>
        <v>0</v>
      </c>
      <c r="V864" s="143">
        <f t="shared" si="201"/>
        <v>0</v>
      </c>
      <c r="W864" s="143">
        <f t="shared" si="202"/>
        <v>0</v>
      </c>
      <c r="X864" s="143">
        <f t="shared" si="203"/>
        <v>0</v>
      </c>
      <c r="Y864" s="143">
        <f t="shared" si="204"/>
        <v>0</v>
      </c>
      <c r="Z864" s="143">
        <f t="shared" si="205"/>
        <v>0</v>
      </c>
      <c r="AA864" s="143">
        <f t="shared" si="206"/>
        <v>0</v>
      </c>
      <c r="AB864" s="143">
        <f t="shared" si="207"/>
        <v>0</v>
      </c>
      <c r="AC864" s="143">
        <f t="shared" si="208"/>
        <v>0</v>
      </c>
      <c r="AD864" s="143">
        <f t="shared" si="209"/>
        <v>0</v>
      </c>
      <c r="AE864" s="142"/>
    </row>
    <row r="865" spans="1:31" x14ac:dyDescent="0.3">
      <c r="A865" s="147" t="s">
        <v>2811</v>
      </c>
      <c r="B865" s="147">
        <v>0.55365551831254745</v>
      </c>
      <c r="C865" s="146">
        <f t="shared" si="195"/>
        <v>1.0752666107540826E-3</v>
      </c>
      <c r="D865" s="145">
        <f t="shared" si="196"/>
        <v>1075266.6107540827</v>
      </c>
      <c r="E865" s="144">
        <v>0</v>
      </c>
      <c r="F865" s="144">
        <v>0</v>
      </c>
      <c r="G865" s="144">
        <v>0</v>
      </c>
      <c r="H865" s="144">
        <v>0</v>
      </c>
      <c r="I865" s="144">
        <v>0</v>
      </c>
      <c r="J865" s="144">
        <v>0</v>
      </c>
      <c r="K865" s="144">
        <v>0</v>
      </c>
      <c r="L865" s="144">
        <v>0</v>
      </c>
      <c r="M865" s="144">
        <v>0</v>
      </c>
      <c r="N865" s="144">
        <v>0</v>
      </c>
      <c r="O865" s="144">
        <v>0</v>
      </c>
      <c r="P865" s="144">
        <v>0</v>
      </c>
      <c r="Q865" s="144">
        <v>0</v>
      </c>
      <c r="R865" s="143">
        <f t="shared" si="197"/>
        <v>0</v>
      </c>
      <c r="S865" s="143">
        <f t="shared" si="198"/>
        <v>0</v>
      </c>
      <c r="T865" s="143">
        <f t="shared" si="199"/>
        <v>0</v>
      </c>
      <c r="U865" s="143">
        <f t="shared" si="200"/>
        <v>0</v>
      </c>
      <c r="V865" s="143">
        <f t="shared" si="201"/>
        <v>0</v>
      </c>
      <c r="W865" s="143">
        <f t="shared" si="202"/>
        <v>0</v>
      </c>
      <c r="X865" s="143">
        <f t="shared" si="203"/>
        <v>0</v>
      </c>
      <c r="Y865" s="143">
        <f t="shared" si="204"/>
        <v>0</v>
      </c>
      <c r="Z865" s="143">
        <f t="shared" si="205"/>
        <v>0</v>
      </c>
      <c r="AA865" s="143">
        <f t="shared" si="206"/>
        <v>0</v>
      </c>
      <c r="AB865" s="143">
        <f t="shared" si="207"/>
        <v>0</v>
      </c>
      <c r="AC865" s="143">
        <f t="shared" si="208"/>
        <v>0</v>
      </c>
      <c r="AD865" s="143">
        <f t="shared" si="209"/>
        <v>0</v>
      </c>
      <c r="AE865" s="142"/>
    </row>
    <row r="866" spans="1:31" x14ac:dyDescent="0.3">
      <c r="A866" s="147" t="s">
        <v>2810</v>
      </c>
      <c r="B866" s="147">
        <v>0.23710942097984933</v>
      </c>
      <c r="C866" s="146">
        <f t="shared" si="195"/>
        <v>4.604954435420959E-4</v>
      </c>
      <c r="D866" s="145">
        <f t="shared" si="196"/>
        <v>460495.44354209589</v>
      </c>
      <c r="E866" s="144">
        <v>0</v>
      </c>
      <c r="F866" s="144">
        <v>0</v>
      </c>
      <c r="G866" s="144">
        <v>0</v>
      </c>
      <c r="H866" s="144">
        <v>0</v>
      </c>
      <c r="I866" s="144">
        <v>0</v>
      </c>
      <c r="J866" s="144">
        <v>0</v>
      </c>
      <c r="K866" s="144">
        <v>0</v>
      </c>
      <c r="L866" s="144">
        <v>0</v>
      </c>
      <c r="M866" s="144">
        <v>0</v>
      </c>
      <c r="N866" s="144">
        <v>0</v>
      </c>
      <c r="O866" s="144">
        <v>0</v>
      </c>
      <c r="P866" s="144">
        <v>0</v>
      </c>
      <c r="Q866" s="144">
        <v>0</v>
      </c>
      <c r="R866" s="143">
        <f t="shared" si="197"/>
        <v>0</v>
      </c>
      <c r="S866" s="143">
        <f t="shared" si="198"/>
        <v>0</v>
      </c>
      <c r="T866" s="143">
        <f t="shared" si="199"/>
        <v>0</v>
      </c>
      <c r="U866" s="143">
        <f t="shared" si="200"/>
        <v>0</v>
      </c>
      <c r="V866" s="143">
        <f t="shared" si="201"/>
        <v>0</v>
      </c>
      <c r="W866" s="143">
        <f t="shared" si="202"/>
        <v>0</v>
      </c>
      <c r="X866" s="143">
        <f t="shared" si="203"/>
        <v>0</v>
      </c>
      <c r="Y866" s="143">
        <f t="shared" si="204"/>
        <v>0</v>
      </c>
      <c r="Z866" s="143">
        <f t="shared" si="205"/>
        <v>0</v>
      </c>
      <c r="AA866" s="143">
        <f t="shared" si="206"/>
        <v>0</v>
      </c>
      <c r="AB866" s="143">
        <f t="shared" si="207"/>
        <v>0</v>
      </c>
      <c r="AC866" s="143">
        <f t="shared" si="208"/>
        <v>0</v>
      </c>
      <c r="AD866" s="143">
        <f t="shared" si="209"/>
        <v>0</v>
      </c>
      <c r="AE866" s="142"/>
    </row>
    <row r="867" spans="1:31" x14ac:dyDescent="0.3">
      <c r="A867" s="147" t="s">
        <v>2809</v>
      </c>
      <c r="B867" s="147">
        <v>0.25301096851392613</v>
      </c>
      <c r="C867" s="146">
        <f t="shared" si="195"/>
        <v>4.9137819022693858E-4</v>
      </c>
      <c r="D867" s="145">
        <f t="shared" si="196"/>
        <v>491378.19022693858</v>
      </c>
      <c r="E867" s="144">
        <v>0</v>
      </c>
      <c r="F867" s="144">
        <v>0</v>
      </c>
      <c r="G867" s="144">
        <v>1.8</v>
      </c>
      <c r="H867" s="144">
        <v>0</v>
      </c>
      <c r="I867" s="144">
        <v>0</v>
      </c>
      <c r="J867" s="144">
        <v>0</v>
      </c>
      <c r="K867" s="144">
        <v>0</v>
      </c>
      <c r="L867" s="144">
        <v>0</v>
      </c>
      <c r="M867" s="144">
        <v>1.8</v>
      </c>
      <c r="N867" s="144">
        <v>0</v>
      </c>
      <c r="O867" s="144">
        <v>0</v>
      </c>
      <c r="P867" s="144">
        <v>0</v>
      </c>
      <c r="Q867" s="144">
        <v>1.8</v>
      </c>
      <c r="R867" s="143">
        <f t="shared" si="197"/>
        <v>0</v>
      </c>
      <c r="S867" s="143">
        <f t="shared" si="198"/>
        <v>0</v>
      </c>
      <c r="T867" s="143">
        <f t="shared" si="199"/>
        <v>8844.8074240848946</v>
      </c>
      <c r="U867" s="143">
        <f t="shared" si="200"/>
        <v>0</v>
      </c>
      <c r="V867" s="143">
        <f t="shared" si="201"/>
        <v>0</v>
      </c>
      <c r="W867" s="143">
        <f t="shared" si="202"/>
        <v>0</v>
      </c>
      <c r="X867" s="143">
        <f t="shared" si="203"/>
        <v>0</v>
      </c>
      <c r="Y867" s="143">
        <f t="shared" si="204"/>
        <v>0</v>
      </c>
      <c r="Z867" s="143">
        <f t="shared" si="205"/>
        <v>8844.8074240848946</v>
      </c>
      <c r="AA867" s="143">
        <f t="shared" si="206"/>
        <v>0</v>
      </c>
      <c r="AB867" s="143">
        <f t="shared" si="207"/>
        <v>0</v>
      </c>
      <c r="AC867" s="143">
        <f t="shared" si="208"/>
        <v>0</v>
      </c>
      <c r="AD867" s="143">
        <f t="shared" si="209"/>
        <v>8844.8074240848946</v>
      </c>
      <c r="AE867" s="142"/>
    </row>
    <row r="868" spans="1:31" x14ac:dyDescent="0.3">
      <c r="A868" s="147" t="s">
        <v>2808</v>
      </c>
      <c r="B868" s="147">
        <v>0.20452349793710722</v>
      </c>
      <c r="C868" s="146">
        <f t="shared" si="195"/>
        <v>3.972096026725702E-4</v>
      </c>
      <c r="D868" s="145">
        <f t="shared" si="196"/>
        <v>397209.60267257021</v>
      </c>
      <c r="E868" s="144">
        <v>0</v>
      </c>
      <c r="F868" s="144">
        <v>0</v>
      </c>
      <c r="G868" s="144">
        <v>0</v>
      </c>
      <c r="H868" s="144">
        <v>0</v>
      </c>
      <c r="I868" s="144">
        <v>0</v>
      </c>
      <c r="J868" s="144">
        <v>0</v>
      </c>
      <c r="K868" s="144">
        <v>0</v>
      </c>
      <c r="L868" s="144">
        <v>0</v>
      </c>
      <c r="M868" s="144">
        <v>0</v>
      </c>
      <c r="N868" s="144">
        <v>0</v>
      </c>
      <c r="O868" s="144">
        <v>0</v>
      </c>
      <c r="P868" s="144">
        <v>0</v>
      </c>
      <c r="Q868" s="144">
        <v>0</v>
      </c>
      <c r="R868" s="143">
        <f t="shared" si="197"/>
        <v>0</v>
      </c>
      <c r="S868" s="143">
        <f t="shared" si="198"/>
        <v>0</v>
      </c>
      <c r="T868" s="143">
        <f t="shared" si="199"/>
        <v>0</v>
      </c>
      <c r="U868" s="143">
        <f t="shared" si="200"/>
        <v>0</v>
      </c>
      <c r="V868" s="143">
        <f t="shared" si="201"/>
        <v>0</v>
      </c>
      <c r="W868" s="143">
        <f t="shared" si="202"/>
        <v>0</v>
      </c>
      <c r="X868" s="143">
        <f t="shared" si="203"/>
        <v>0</v>
      </c>
      <c r="Y868" s="143">
        <f t="shared" si="204"/>
        <v>0</v>
      </c>
      <c r="Z868" s="143">
        <f t="shared" si="205"/>
        <v>0</v>
      </c>
      <c r="AA868" s="143">
        <f t="shared" si="206"/>
        <v>0</v>
      </c>
      <c r="AB868" s="143">
        <f t="shared" si="207"/>
        <v>0</v>
      </c>
      <c r="AC868" s="143">
        <f t="shared" si="208"/>
        <v>0</v>
      </c>
      <c r="AD868" s="143">
        <f t="shared" si="209"/>
        <v>0</v>
      </c>
      <c r="AE868" s="142"/>
    </row>
    <row r="869" spans="1:31" x14ac:dyDescent="0.3">
      <c r="A869" s="147" t="s">
        <v>2807</v>
      </c>
      <c r="B869" s="147">
        <v>0.12959562532530844</v>
      </c>
      <c r="C869" s="146">
        <f t="shared" si="195"/>
        <v>2.516905263345269E-4</v>
      </c>
      <c r="D869" s="145">
        <f t="shared" si="196"/>
        <v>251690.52633452689</v>
      </c>
      <c r="E869" s="144">
        <v>0</v>
      </c>
      <c r="F869" s="144">
        <v>0</v>
      </c>
      <c r="G869" s="144">
        <v>0</v>
      </c>
      <c r="H869" s="144">
        <v>0</v>
      </c>
      <c r="I869" s="144">
        <v>0</v>
      </c>
      <c r="J869" s="144">
        <v>0</v>
      </c>
      <c r="K869" s="144">
        <v>0</v>
      </c>
      <c r="L869" s="144">
        <v>0</v>
      </c>
      <c r="M869" s="144">
        <v>0</v>
      </c>
      <c r="N869" s="144">
        <v>0</v>
      </c>
      <c r="O869" s="144">
        <v>0</v>
      </c>
      <c r="P869" s="144">
        <v>0</v>
      </c>
      <c r="Q869" s="144">
        <v>0</v>
      </c>
      <c r="R869" s="143">
        <f t="shared" si="197"/>
        <v>0</v>
      </c>
      <c r="S869" s="143">
        <f t="shared" si="198"/>
        <v>0</v>
      </c>
      <c r="T869" s="143">
        <f t="shared" si="199"/>
        <v>0</v>
      </c>
      <c r="U869" s="143">
        <f t="shared" si="200"/>
        <v>0</v>
      </c>
      <c r="V869" s="143">
        <f t="shared" si="201"/>
        <v>0</v>
      </c>
      <c r="W869" s="143">
        <f t="shared" si="202"/>
        <v>0</v>
      </c>
      <c r="X869" s="143">
        <f t="shared" si="203"/>
        <v>0</v>
      </c>
      <c r="Y869" s="143">
        <f t="shared" si="204"/>
        <v>0</v>
      </c>
      <c r="Z869" s="143">
        <f t="shared" si="205"/>
        <v>0</v>
      </c>
      <c r="AA869" s="143">
        <f t="shared" si="206"/>
        <v>0</v>
      </c>
      <c r="AB869" s="143">
        <f t="shared" si="207"/>
        <v>0</v>
      </c>
      <c r="AC869" s="143">
        <f t="shared" si="208"/>
        <v>0</v>
      </c>
      <c r="AD869" s="143">
        <f t="shared" si="209"/>
        <v>0</v>
      </c>
      <c r="AE869" s="142"/>
    </row>
    <row r="870" spans="1:31" x14ac:dyDescent="0.3">
      <c r="A870" s="147" t="s">
        <v>2806</v>
      </c>
      <c r="B870" s="147">
        <v>0.4103382780867989</v>
      </c>
      <c r="C870" s="146">
        <f t="shared" si="195"/>
        <v>7.9692703305086717E-4</v>
      </c>
      <c r="D870" s="145">
        <f t="shared" si="196"/>
        <v>796927.03305086715</v>
      </c>
      <c r="E870" s="144">
        <v>0</v>
      </c>
      <c r="F870" s="144">
        <v>0</v>
      </c>
      <c r="G870" s="144">
        <v>0</v>
      </c>
      <c r="H870" s="144">
        <v>0</v>
      </c>
      <c r="I870" s="144">
        <v>0</v>
      </c>
      <c r="J870" s="144">
        <v>0</v>
      </c>
      <c r="K870" s="144">
        <v>0</v>
      </c>
      <c r="L870" s="144">
        <v>0</v>
      </c>
      <c r="M870" s="144">
        <v>0</v>
      </c>
      <c r="N870" s="144">
        <v>0</v>
      </c>
      <c r="O870" s="144">
        <v>0</v>
      </c>
      <c r="P870" s="144">
        <v>0</v>
      </c>
      <c r="Q870" s="144">
        <v>0</v>
      </c>
      <c r="R870" s="143">
        <f t="shared" si="197"/>
        <v>0</v>
      </c>
      <c r="S870" s="143">
        <f t="shared" si="198"/>
        <v>0</v>
      </c>
      <c r="T870" s="143">
        <f t="shared" si="199"/>
        <v>0</v>
      </c>
      <c r="U870" s="143">
        <f t="shared" si="200"/>
        <v>0</v>
      </c>
      <c r="V870" s="143">
        <f t="shared" si="201"/>
        <v>0</v>
      </c>
      <c r="W870" s="143">
        <f t="shared" si="202"/>
        <v>0</v>
      </c>
      <c r="X870" s="143">
        <f t="shared" si="203"/>
        <v>0</v>
      </c>
      <c r="Y870" s="143">
        <f t="shared" si="204"/>
        <v>0</v>
      </c>
      <c r="Z870" s="143">
        <f t="shared" si="205"/>
        <v>0</v>
      </c>
      <c r="AA870" s="143">
        <f t="shared" si="206"/>
        <v>0</v>
      </c>
      <c r="AB870" s="143">
        <f t="shared" si="207"/>
        <v>0</v>
      </c>
      <c r="AC870" s="143">
        <f t="shared" si="208"/>
        <v>0</v>
      </c>
      <c r="AD870" s="143">
        <f t="shared" si="209"/>
        <v>0</v>
      </c>
      <c r="AE870" s="142"/>
    </row>
    <row r="871" spans="1:31" x14ac:dyDescent="0.3">
      <c r="A871" s="147" t="s">
        <v>2805</v>
      </c>
      <c r="B871" s="147">
        <v>0.85133371902586386</v>
      </c>
      <c r="C871" s="146">
        <f t="shared" si="195"/>
        <v>1.6533940192046364E-3</v>
      </c>
      <c r="D871" s="145">
        <f t="shared" si="196"/>
        <v>1653394.0192046363</v>
      </c>
      <c r="E871" s="144">
        <v>0</v>
      </c>
      <c r="F871" s="144">
        <v>0</v>
      </c>
      <c r="G871" s="144">
        <v>0</v>
      </c>
      <c r="H871" s="144">
        <v>0</v>
      </c>
      <c r="I871" s="144">
        <v>0</v>
      </c>
      <c r="J871" s="144">
        <v>0</v>
      </c>
      <c r="K871" s="144">
        <v>0</v>
      </c>
      <c r="L871" s="144">
        <v>0</v>
      </c>
      <c r="M871" s="144">
        <v>0</v>
      </c>
      <c r="N871" s="144">
        <v>0</v>
      </c>
      <c r="O871" s="144">
        <v>0</v>
      </c>
      <c r="P871" s="144">
        <v>0</v>
      </c>
      <c r="Q871" s="144">
        <v>0</v>
      </c>
      <c r="R871" s="143">
        <f t="shared" si="197"/>
        <v>0</v>
      </c>
      <c r="S871" s="143">
        <f t="shared" si="198"/>
        <v>0</v>
      </c>
      <c r="T871" s="143">
        <f t="shared" si="199"/>
        <v>0</v>
      </c>
      <c r="U871" s="143">
        <f t="shared" si="200"/>
        <v>0</v>
      </c>
      <c r="V871" s="143">
        <f t="shared" si="201"/>
        <v>0</v>
      </c>
      <c r="W871" s="143">
        <f t="shared" si="202"/>
        <v>0</v>
      </c>
      <c r="X871" s="143">
        <f t="shared" si="203"/>
        <v>0</v>
      </c>
      <c r="Y871" s="143">
        <f t="shared" si="204"/>
        <v>0</v>
      </c>
      <c r="Z871" s="143">
        <f t="shared" si="205"/>
        <v>0</v>
      </c>
      <c r="AA871" s="143">
        <f t="shared" si="206"/>
        <v>0</v>
      </c>
      <c r="AB871" s="143">
        <f t="shared" si="207"/>
        <v>0</v>
      </c>
      <c r="AC871" s="143">
        <f t="shared" si="208"/>
        <v>0</v>
      </c>
      <c r="AD871" s="143">
        <f t="shared" si="209"/>
        <v>0</v>
      </c>
      <c r="AE871" s="142"/>
    </row>
    <row r="872" spans="1:31" x14ac:dyDescent="0.3">
      <c r="A872" s="147" t="s">
        <v>2804</v>
      </c>
      <c r="B872" s="147">
        <v>0.8437764570658105</v>
      </c>
      <c r="C872" s="146">
        <f t="shared" si="195"/>
        <v>1.6387168938340915E-3</v>
      </c>
      <c r="D872" s="145">
        <f t="shared" si="196"/>
        <v>1638716.8938340915</v>
      </c>
      <c r="E872" s="144">
        <v>2.4900000000000002</v>
      </c>
      <c r="F872" s="144">
        <v>2.4900000000000002</v>
      </c>
      <c r="G872" s="144">
        <v>0</v>
      </c>
      <c r="H872" s="144">
        <v>0</v>
      </c>
      <c r="I872" s="144">
        <v>0</v>
      </c>
      <c r="J872" s="144">
        <v>0</v>
      </c>
      <c r="K872" s="144">
        <v>0</v>
      </c>
      <c r="L872" s="144">
        <v>0</v>
      </c>
      <c r="M872" s="144">
        <v>0</v>
      </c>
      <c r="N872" s="144">
        <v>0</v>
      </c>
      <c r="O872" s="144">
        <v>0</v>
      </c>
      <c r="P872" s="144">
        <v>0</v>
      </c>
      <c r="Q872" s="144">
        <v>2.4900000000000002</v>
      </c>
      <c r="R872" s="143">
        <f t="shared" si="197"/>
        <v>40804.050656468884</v>
      </c>
      <c r="S872" s="143">
        <f t="shared" si="198"/>
        <v>40804.050656468884</v>
      </c>
      <c r="T872" s="143">
        <f t="shared" si="199"/>
        <v>0</v>
      </c>
      <c r="U872" s="143">
        <f t="shared" si="200"/>
        <v>0</v>
      </c>
      <c r="V872" s="143">
        <f t="shared" si="201"/>
        <v>0</v>
      </c>
      <c r="W872" s="143">
        <f t="shared" si="202"/>
        <v>0</v>
      </c>
      <c r="X872" s="143">
        <f t="shared" si="203"/>
        <v>0</v>
      </c>
      <c r="Y872" s="143">
        <f t="shared" si="204"/>
        <v>0</v>
      </c>
      <c r="Z872" s="143">
        <f t="shared" si="205"/>
        <v>0</v>
      </c>
      <c r="AA872" s="143">
        <f t="shared" si="206"/>
        <v>0</v>
      </c>
      <c r="AB872" s="143">
        <f t="shared" si="207"/>
        <v>0</v>
      </c>
      <c r="AC872" s="143">
        <f t="shared" si="208"/>
        <v>0</v>
      </c>
      <c r="AD872" s="143">
        <f t="shared" si="209"/>
        <v>40804.050656468884</v>
      </c>
      <c r="AE872" s="142"/>
    </row>
    <row r="873" spans="1:31" x14ac:dyDescent="0.3">
      <c r="A873" s="147" t="s">
        <v>2803</v>
      </c>
      <c r="B873" s="147">
        <v>0.87584492144664727</v>
      </c>
      <c r="C873" s="146">
        <f t="shared" si="195"/>
        <v>1.7009977668071749E-3</v>
      </c>
      <c r="D873" s="145">
        <f t="shared" si="196"/>
        <v>1700997.766807175</v>
      </c>
      <c r="E873" s="144">
        <v>0</v>
      </c>
      <c r="F873" s="144">
        <v>0</v>
      </c>
      <c r="G873" s="144">
        <v>0</v>
      </c>
      <c r="H873" s="144">
        <v>0</v>
      </c>
      <c r="I873" s="144">
        <v>0</v>
      </c>
      <c r="J873" s="144">
        <v>0</v>
      </c>
      <c r="K873" s="144">
        <v>0</v>
      </c>
      <c r="L873" s="144">
        <v>0</v>
      </c>
      <c r="M873" s="144">
        <v>0</v>
      </c>
      <c r="N873" s="144">
        <v>0</v>
      </c>
      <c r="O873" s="144">
        <v>0</v>
      </c>
      <c r="P873" s="144">
        <v>0</v>
      </c>
      <c r="Q873" s="144">
        <v>0</v>
      </c>
      <c r="R873" s="143">
        <f t="shared" si="197"/>
        <v>0</v>
      </c>
      <c r="S873" s="143">
        <f t="shared" si="198"/>
        <v>0</v>
      </c>
      <c r="T873" s="143">
        <f t="shared" si="199"/>
        <v>0</v>
      </c>
      <c r="U873" s="143">
        <f t="shared" si="200"/>
        <v>0</v>
      </c>
      <c r="V873" s="143">
        <f t="shared" si="201"/>
        <v>0</v>
      </c>
      <c r="W873" s="143">
        <f t="shared" si="202"/>
        <v>0</v>
      </c>
      <c r="X873" s="143">
        <f t="shared" si="203"/>
        <v>0</v>
      </c>
      <c r="Y873" s="143">
        <f t="shared" si="204"/>
        <v>0</v>
      </c>
      <c r="Z873" s="143">
        <f t="shared" si="205"/>
        <v>0</v>
      </c>
      <c r="AA873" s="143">
        <f t="shared" si="206"/>
        <v>0</v>
      </c>
      <c r="AB873" s="143">
        <f t="shared" si="207"/>
        <v>0</v>
      </c>
      <c r="AC873" s="143">
        <f t="shared" si="208"/>
        <v>0</v>
      </c>
      <c r="AD873" s="143">
        <f t="shared" si="209"/>
        <v>0</v>
      </c>
      <c r="AE873" s="142"/>
    </row>
    <row r="874" spans="1:31" x14ac:dyDescent="0.3">
      <c r="A874" s="147" t="s">
        <v>2802</v>
      </c>
      <c r="B874" s="147">
        <v>0.73206034380084739</v>
      </c>
      <c r="C874" s="146">
        <f t="shared" si="195"/>
        <v>1.4217505627783541E-3</v>
      </c>
      <c r="D874" s="145">
        <f t="shared" si="196"/>
        <v>1421750.5627783542</v>
      </c>
      <c r="E874" s="144">
        <v>0</v>
      </c>
      <c r="F874" s="144">
        <v>0</v>
      </c>
      <c r="G874" s="144">
        <v>0</v>
      </c>
      <c r="H874" s="144">
        <v>0</v>
      </c>
      <c r="I874" s="144">
        <v>0</v>
      </c>
      <c r="J874" s="144">
        <v>0</v>
      </c>
      <c r="K874" s="144">
        <v>0</v>
      </c>
      <c r="L874" s="144">
        <v>0</v>
      </c>
      <c r="M874" s="144">
        <v>0</v>
      </c>
      <c r="N874" s="144">
        <v>0</v>
      </c>
      <c r="O874" s="144">
        <v>0</v>
      </c>
      <c r="P874" s="144">
        <v>0</v>
      </c>
      <c r="Q874" s="144">
        <v>0</v>
      </c>
      <c r="R874" s="143">
        <f t="shared" si="197"/>
        <v>0</v>
      </c>
      <c r="S874" s="143">
        <f t="shared" si="198"/>
        <v>0</v>
      </c>
      <c r="T874" s="143">
        <f t="shared" si="199"/>
        <v>0</v>
      </c>
      <c r="U874" s="143">
        <f t="shared" si="200"/>
        <v>0</v>
      </c>
      <c r="V874" s="143">
        <f t="shared" si="201"/>
        <v>0</v>
      </c>
      <c r="W874" s="143">
        <f t="shared" si="202"/>
        <v>0</v>
      </c>
      <c r="X874" s="143">
        <f t="shared" si="203"/>
        <v>0</v>
      </c>
      <c r="Y874" s="143">
        <f t="shared" si="204"/>
        <v>0</v>
      </c>
      <c r="Z874" s="143">
        <f t="shared" si="205"/>
        <v>0</v>
      </c>
      <c r="AA874" s="143">
        <f t="shared" si="206"/>
        <v>0</v>
      </c>
      <c r="AB874" s="143">
        <f t="shared" si="207"/>
        <v>0</v>
      </c>
      <c r="AC874" s="143">
        <f t="shared" si="208"/>
        <v>0</v>
      </c>
      <c r="AD874" s="143">
        <f t="shared" si="209"/>
        <v>0</v>
      </c>
      <c r="AE874" s="142"/>
    </row>
    <row r="875" spans="1:31" x14ac:dyDescent="0.3">
      <c r="A875" s="147" t="s">
        <v>2801</v>
      </c>
      <c r="B875" s="147">
        <v>8.105701703949042E-2</v>
      </c>
      <c r="C875" s="146">
        <f t="shared" si="195"/>
        <v>1.5742262310602809E-4</v>
      </c>
      <c r="D875" s="145">
        <f t="shared" si="196"/>
        <v>157422.6231060281</v>
      </c>
      <c r="E875" s="144">
        <v>0</v>
      </c>
      <c r="F875" s="144">
        <v>0</v>
      </c>
      <c r="G875" s="144">
        <v>0</v>
      </c>
      <c r="H875" s="144">
        <v>0</v>
      </c>
      <c r="I875" s="144">
        <v>0</v>
      </c>
      <c r="J875" s="144">
        <v>0</v>
      </c>
      <c r="K875" s="144">
        <v>0</v>
      </c>
      <c r="L875" s="144">
        <v>0</v>
      </c>
      <c r="M875" s="144">
        <v>0</v>
      </c>
      <c r="N875" s="144">
        <v>0</v>
      </c>
      <c r="O875" s="144">
        <v>0</v>
      </c>
      <c r="P875" s="144">
        <v>0</v>
      </c>
      <c r="Q875" s="144">
        <v>0</v>
      </c>
      <c r="R875" s="143">
        <f t="shared" si="197"/>
        <v>0</v>
      </c>
      <c r="S875" s="143">
        <f t="shared" si="198"/>
        <v>0</v>
      </c>
      <c r="T875" s="143">
        <f t="shared" si="199"/>
        <v>0</v>
      </c>
      <c r="U875" s="143">
        <f t="shared" si="200"/>
        <v>0</v>
      </c>
      <c r="V875" s="143">
        <f t="shared" si="201"/>
        <v>0</v>
      </c>
      <c r="W875" s="143">
        <f t="shared" si="202"/>
        <v>0</v>
      </c>
      <c r="X875" s="143">
        <f t="shared" si="203"/>
        <v>0</v>
      </c>
      <c r="Y875" s="143">
        <f t="shared" si="204"/>
        <v>0</v>
      </c>
      <c r="Z875" s="143">
        <f t="shared" si="205"/>
        <v>0</v>
      </c>
      <c r="AA875" s="143">
        <f t="shared" si="206"/>
        <v>0</v>
      </c>
      <c r="AB875" s="143">
        <f t="shared" si="207"/>
        <v>0</v>
      </c>
      <c r="AC875" s="143">
        <f t="shared" si="208"/>
        <v>0</v>
      </c>
      <c r="AD875" s="143">
        <f t="shared" si="209"/>
        <v>0</v>
      </c>
      <c r="AE875" s="142"/>
    </row>
    <row r="876" spans="1:31" x14ac:dyDescent="0.3">
      <c r="A876" s="147" t="s">
        <v>2800</v>
      </c>
      <c r="B876" s="147">
        <v>0.79787787058861581</v>
      </c>
      <c r="C876" s="146">
        <f t="shared" si="195"/>
        <v>1.5495762352705194E-3</v>
      </c>
      <c r="D876" s="145">
        <f t="shared" si="196"/>
        <v>1549576.2352705195</v>
      </c>
      <c r="E876" s="144">
        <v>0</v>
      </c>
      <c r="F876" s="144">
        <v>0</v>
      </c>
      <c r="G876" s="144">
        <v>0</v>
      </c>
      <c r="H876" s="144">
        <v>0</v>
      </c>
      <c r="I876" s="144">
        <v>0</v>
      </c>
      <c r="J876" s="144">
        <v>0</v>
      </c>
      <c r="K876" s="144">
        <v>0</v>
      </c>
      <c r="L876" s="144">
        <v>0</v>
      </c>
      <c r="M876" s="144">
        <v>0</v>
      </c>
      <c r="N876" s="144">
        <v>0</v>
      </c>
      <c r="O876" s="144">
        <v>0</v>
      </c>
      <c r="P876" s="144">
        <v>0</v>
      </c>
      <c r="Q876" s="144">
        <v>0</v>
      </c>
      <c r="R876" s="143">
        <f t="shared" si="197"/>
        <v>0</v>
      </c>
      <c r="S876" s="143">
        <f t="shared" si="198"/>
        <v>0</v>
      </c>
      <c r="T876" s="143">
        <f t="shared" si="199"/>
        <v>0</v>
      </c>
      <c r="U876" s="143">
        <f t="shared" si="200"/>
        <v>0</v>
      </c>
      <c r="V876" s="143">
        <f t="shared" si="201"/>
        <v>0</v>
      </c>
      <c r="W876" s="143">
        <f t="shared" si="202"/>
        <v>0</v>
      </c>
      <c r="X876" s="143">
        <f t="shared" si="203"/>
        <v>0</v>
      </c>
      <c r="Y876" s="143">
        <f t="shared" si="204"/>
        <v>0</v>
      </c>
      <c r="Z876" s="143">
        <f t="shared" si="205"/>
        <v>0</v>
      </c>
      <c r="AA876" s="143">
        <f t="shared" si="206"/>
        <v>0</v>
      </c>
      <c r="AB876" s="143">
        <f t="shared" si="207"/>
        <v>0</v>
      </c>
      <c r="AC876" s="143">
        <f t="shared" si="208"/>
        <v>0</v>
      </c>
      <c r="AD876" s="143">
        <f t="shared" si="209"/>
        <v>0</v>
      </c>
      <c r="AE876" s="142"/>
    </row>
    <row r="877" spans="1:31" x14ac:dyDescent="0.3">
      <c r="A877" s="147" t="s">
        <v>2799</v>
      </c>
      <c r="B877" s="147">
        <v>0.27385002795097779</v>
      </c>
      <c r="C877" s="146">
        <f t="shared" si="195"/>
        <v>5.3185018783381876E-4</v>
      </c>
      <c r="D877" s="145">
        <f t="shared" si="196"/>
        <v>531850.18783381872</v>
      </c>
      <c r="E877" s="144">
        <v>0</v>
      </c>
      <c r="F877" s="144">
        <v>0</v>
      </c>
      <c r="G877" s="144">
        <v>2.5</v>
      </c>
      <c r="H877" s="144">
        <v>0</v>
      </c>
      <c r="I877" s="144">
        <v>0</v>
      </c>
      <c r="J877" s="144">
        <v>0</v>
      </c>
      <c r="K877" s="144">
        <v>0</v>
      </c>
      <c r="L877" s="144">
        <v>0</v>
      </c>
      <c r="M877" s="144">
        <v>0</v>
      </c>
      <c r="N877" s="144">
        <v>2.5</v>
      </c>
      <c r="O877" s="144">
        <v>0</v>
      </c>
      <c r="P877" s="144">
        <v>0</v>
      </c>
      <c r="Q877" s="144">
        <v>2.5</v>
      </c>
      <c r="R877" s="143">
        <f t="shared" si="197"/>
        <v>0</v>
      </c>
      <c r="S877" s="143">
        <f t="shared" si="198"/>
        <v>0</v>
      </c>
      <c r="T877" s="143">
        <f t="shared" si="199"/>
        <v>13296.254695845468</v>
      </c>
      <c r="U877" s="143">
        <f t="shared" si="200"/>
        <v>0</v>
      </c>
      <c r="V877" s="143">
        <f t="shared" si="201"/>
        <v>0</v>
      </c>
      <c r="W877" s="143">
        <f t="shared" si="202"/>
        <v>0</v>
      </c>
      <c r="X877" s="143">
        <f t="shared" si="203"/>
        <v>0</v>
      </c>
      <c r="Y877" s="143">
        <f t="shared" si="204"/>
        <v>0</v>
      </c>
      <c r="Z877" s="143">
        <f t="shared" si="205"/>
        <v>0</v>
      </c>
      <c r="AA877" s="143">
        <f t="shared" si="206"/>
        <v>13296.254695845468</v>
      </c>
      <c r="AB877" s="143">
        <f t="shared" si="207"/>
        <v>0</v>
      </c>
      <c r="AC877" s="143">
        <f t="shared" si="208"/>
        <v>0</v>
      </c>
      <c r="AD877" s="143">
        <f t="shared" si="209"/>
        <v>13296.254695845468</v>
      </c>
      <c r="AE877" s="142"/>
    </row>
    <row r="878" spans="1:31" x14ac:dyDescent="0.3">
      <c r="A878" s="147" t="s">
        <v>2798</v>
      </c>
      <c r="B878" s="147">
        <v>0.90443259953464883</v>
      </c>
      <c r="C878" s="146">
        <f t="shared" si="195"/>
        <v>1.7565185278405025E-3</v>
      </c>
      <c r="D878" s="145">
        <f t="shared" si="196"/>
        <v>1756518.5278405026</v>
      </c>
      <c r="E878" s="144">
        <v>0</v>
      </c>
      <c r="F878" s="144">
        <v>0</v>
      </c>
      <c r="G878" s="144">
        <v>0</v>
      </c>
      <c r="H878" s="144">
        <v>0</v>
      </c>
      <c r="I878" s="144">
        <v>0</v>
      </c>
      <c r="J878" s="144">
        <v>0</v>
      </c>
      <c r="K878" s="144">
        <v>0</v>
      </c>
      <c r="L878" s="144">
        <v>0</v>
      </c>
      <c r="M878" s="144">
        <v>0</v>
      </c>
      <c r="N878" s="144">
        <v>0</v>
      </c>
      <c r="O878" s="144">
        <v>0</v>
      </c>
      <c r="P878" s="144">
        <v>0</v>
      </c>
      <c r="Q878" s="144">
        <v>0</v>
      </c>
      <c r="R878" s="143">
        <f t="shared" si="197"/>
        <v>0</v>
      </c>
      <c r="S878" s="143">
        <f t="shared" si="198"/>
        <v>0</v>
      </c>
      <c r="T878" s="143">
        <f t="shared" si="199"/>
        <v>0</v>
      </c>
      <c r="U878" s="143">
        <f t="shared" si="200"/>
        <v>0</v>
      </c>
      <c r="V878" s="143">
        <f t="shared" si="201"/>
        <v>0</v>
      </c>
      <c r="W878" s="143">
        <f t="shared" si="202"/>
        <v>0</v>
      </c>
      <c r="X878" s="143">
        <f t="shared" si="203"/>
        <v>0</v>
      </c>
      <c r="Y878" s="143">
        <f t="shared" si="204"/>
        <v>0</v>
      </c>
      <c r="Z878" s="143">
        <f t="shared" si="205"/>
        <v>0</v>
      </c>
      <c r="AA878" s="143">
        <f t="shared" si="206"/>
        <v>0</v>
      </c>
      <c r="AB878" s="143">
        <f t="shared" si="207"/>
        <v>0</v>
      </c>
      <c r="AC878" s="143">
        <f t="shared" si="208"/>
        <v>0</v>
      </c>
      <c r="AD878" s="143">
        <f t="shared" si="209"/>
        <v>0</v>
      </c>
      <c r="AE878" s="142"/>
    </row>
    <row r="879" spans="1:31" x14ac:dyDescent="0.3">
      <c r="A879" s="147" t="s">
        <v>2797</v>
      </c>
      <c r="B879" s="147">
        <v>0.53634209780063558</v>
      </c>
      <c r="C879" s="146">
        <f t="shared" si="195"/>
        <v>1.0416418343748208E-3</v>
      </c>
      <c r="D879" s="145">
        <f t="shared" si="196"/>
        <v>1041641.8343748208</v>
      </c>
      <c r="E879" s="144">
        <v>0</v>
      </c>
      <c r="F879" s="144">
        <v>0</v>
      </c>
      <c r="G879" s="144">
        <v>0</v>
      </c>
      <c r="H879" s="144">
        <v>0</v>
      </c>
      <c r="I879" s="144">
        <v>0</v>
      </c>
      <c r="J879" s="144">
        <v>0</v>
      </c>
      <c r="K879" s="144">
        <v>0</v>
      </c>
      <c r="L879" s="144">
        <v>0</v>
      </c>
      <c r="M879" s="144">
        <v>0</v>
      </c>
      <c r="N879" s="144">
        <v>0</v>
      </c>
      <c r="O879" s="144">
        <v>0</v>
      </c>
      <c r="P879" s="144">
        <v>0</v>
      </c>
      <c r="Q879" s="144">
        <v>0</v>
      </c>
      <c r="R879" s="143">
        <f t="shared" si="197"/>
        <v>0</v>
      </c>
      <c r="S879" s="143">
        <f t="shared" si="198"/>
        <v>0</v>
      </c>
      <c r="T879" s="143">
        <f t="shared" si="199"/>
        <v>0</v>
      </c>
      <c r="U879" s="143">
        <f t="shared" si="200"/>
        <v>0</v>
      </c>
      <c r="V879" s="143">
        <f t="shared" si="201"/>
        <v>0</v>
      </c>
      <c r="W879" s="143">
        <f t="shared" si="202"/>
        <v>0</v>
      </c>
      <c r="X879" s="143">
        <f t="shared" si="203"/>
        <v>0</v>
      </c>
      <c r="Y879" s="143">
        <f t="shared" si="204"/>
        <v>0</v>
      </c>
      <c r="Z879" s="143">
        <f t="shared" si="205"/>
        <v>0</v>
      </c>
      <c r="AA879" s="143">
        <f t="shared" si="206"/>
        <v>0</v>
      </c>
      <c r="AB879" s="143">
        <f t="shared" si="207"/>
        <v>0</v>
      </c>
      <c r="AC879" s="143">
        <f t="shared" si="208"/>
        <v>0</v>
      </c>
      <c r="AD879" s="143">
        <f t="shared" si="209"/>
        <v>0</v>
      </c>
      <c r="AE879" s="142"/>
    </row>
    <row r="880" spans="1:31" x14ac:dyDescent="0.3">
      <c r="A880" s="147" t="s">
        <v>2796</v>
      </c>
      <c r="B880" s="147">
        <v>6.4424569854178215E-2</v>
      </c>
      <c r="C880" s="146">
        <f t="shared" si="195"/>
        <v>1.2512038006507468E-4</v>
      </c>
      <c r="D880" s="145">
        <f t="shared" si="196"/>
        <v>125120.38006507467</v>
      </c>
      <c r="E880" s="144">
        <v>0</v>
      </c>
      <c r="F880" s="144">
        <v>0</v>
      </c>
      <c r="G880" s="144">
        <v>7.22</v>
      </c>
      <c r="H880" s="144">
        <v>10.83</v>
      </c>
      <c r="I880" s="144">
        <v>0</v>
      </c>
      <c r="J880" s="144">
        <v>0</v>
      </c>
      <c r="K880" s="144">
        <v>0</v>
      </c>
      <c r="L880" s="144">
        <v>10.83</v>
      </c>
      <c r="M880" s="144">
        <v>0</v>
      </c>
      <c r="N880" s="144">
        <v>0</v>
      </c>
      <c r="O880" s="144">
        <v>0</v>
      </c>
      <c r="P880" s="144">
        <v>0</v>
      </c>
      <c r="Q880" s="144">
        <v>7.22</v>
      </c>
      <c r="R880" s="143">
        <f t="shared" si="197"/>
        <v>0</v>
      </c>
      <c r="S880" s="143">
        <f t="shared" si="198"/>
        <v>0</v>
      </c>
      <c r="T880" s="143">
        <f t="shared" si="199"/>
        <v>9033.6914406983906</v>
      </c>
      <c r="U880" s="143">
        <f t="shared" si="200"/>
        <v>13550.537161047587</v>
      </c>
      <c r="V880" s="143">
        <f t="shared" si="201"/>
        <v>0</v>
      </c>
      <c r="W880" s="143">
        <f t="shared" si="202"/>
        <v>0</v>
      </c>
      <c r="X880" s="143">
        <f t="shared" si="203"/>
        <v>0</v>
      </c>
      <c r="Y880" s="143">
        <f t="shared" si="204"/>
        <v>13550.537161047587</v>
      </c>
      <c r="Z880" s="143">
        <f t="shared" si="205"/>
        <v>0</v>
      </c>
      <c r="AA880" s="143">
        <f t="shared" si="206"/>
        <v>0</v>
      </c>
      <c r="AB880" s="143">
        <f t="shared" si="207"/>
        <v>0</v>
      </c>
      <c r="AC880" s="143">
        <f t="shared" si="208"/>
        <v>0</v>
      </c>
      <c r="AD880" s="143">
        <f t="shared" si="209"/>
        <v>9033.6914406983906</v>
      </c>
      <c r="AE880" s="142"/>
    </row>
    <row r="881" spans="1:31" x14ac:dyDescent="0.3">
      <c r="A881" s="147" t="s">
        <v>2795</v>
      </c>
      <c r="B881" s="147">
        <v>0.17924526264182283</v>
      </c>
      <c r="C881" s="146">
        <f t="shared" si="195"/>
        <v>3.4811618358293936E-4</v>
      </c>
      <c r="D881" s="145">
        <f t="shared" si="196"/>
        <v>348116.18358293938</v>
      </c>
      <c r="E881" s="144">
        <v>3.32</v>
      </c>
      <c r="F881" s="144">
        <v>2.3199999999999998</v>
      </c>
      <c r="G881" s="144">
        <v>3.44</v>
      </c>
      <c r="H881" s="144">
        <v>0.45</v>
      </c>
      <c r="I881" s="144">
        <v>0.01</v>
      </c>
      <c r="J881" s="144">
        <v>0</v>
      </c>
      <c r="K881" s="144">
        <v>0.08</v>
      </c>
      <c r="L881" s="144">
        <v>0.46</v>
      </c>
      <c r="M881" s="144">
        <v>3.44</v>
      </c>
      <c r="N881" s="144">
        <v>0</v>
      </c>
      <c r="O881" s="144">
        <v>0</v>
      </c>
      <c r="P881" s="144">
        <v>0</v>
      </c>
      <c r="Q881" s="144">
        <v>6.76</v>
      </c>
      <c r="R881" s="143">
        <f t="shared" si="197"/>
        <v>11557.457294953587</v>
      </c>
      <c r="S881" s="143">
        <f t="shared" si="198"/>
        <v>8076.2954591241933</v>
      </c>
      <c r="T881" s="143">
        <f t="shared" si="199"/>
        <v>11975.196715253114</v>
      </c>
      <c r="U881" s="143">
        <f t="shared" si="200"/>
        <v>1566.5228261232271</v>
      </c>
      <c r="V881" s="143">
        <f t="shared" si="201"/>
        <v>34.811618358293941</v>
      </c>
      <c r="W881" s="143">
        <f t="shared" si="202"/>
        <v>0</v>
      </c>
      <c r="X881" s="143">
        <f t="shared" si="203"/>
        <v>278.49294686635153</v>
      </c>
      <c r="Y881" s="143">
        <f t="shared" si="204"/>
        <v>1601.3344444815211</v>
      </c>
      <c r="Z881" s="143">
        <f t="shared" si="205"/>
        <v>11975.196715253114</v>
      </c>
      <c r="AA881" s="143">
        <f t="shared" si="206"/>
        <v>0</v>
      </c>
      <c r="AB881" s="143">
        <f t="shared" si="207"/>
        <v>0</v>
      </c>
      <c r="AC881" s="143">
        <f t="shared" si="208"/>
        <v>0</v>
      </c>
      <c r="AD881" s="143">
        <f t="shared" si="209"/>
        <v>23532.654010206705</v>
      </c>
      <c r="AE881" s="142"/>
    </row>
    <row r="882" spans="1:31" x14ac:dyDescent="0.3">
      <c r="A882" s="147" t="s">
        <v>2794</v>
      </c>
      <c r="B882" s="147">
        <v>0.86019019451087553</v>
      </c>
      <c r="C882" s="146">
        <f t="shared" si="195"/>
        <v>1.670594375857849E-3</v>
      </c>
      <c r="D882" s="145">
        <f t="shared" si="196"/>
        <v>1670594.3758578491</v>
      </c>
      <c r="E882" s="144">
        <v>0</v>
      </c>
      <c r="F882" s="144">
        <v>0</v>
      </c>
      <c r="G882" s="144">
        <v>0</v>
      </c>
      <c r="H882" s="144">
        <v>0</v>
      </c>
      <c r="I882" s="144">
        <v>0</v>
      </c>
      <c r="J882" s="144">
        <v>0</v>
      </c>
      <c r="K882" s="144">
        <v>0</v>
      </c>
      <c r="L882" s="144">
        <v>0</v>
      </c>
      <c r="M882" s="144">
        <v>0</v>
      </c>
      <c r="N882" s="144">
        <v>0</v>
      </c>
      <c r="O882" s="144">
        <v>0</v>
      </c>
      <c r="P882" s="144">
        <v>0</v>
      </c>
      <c r="Q882" s="144">
        <v>0</v>
      </c>
      <c r="R882" s="143">
        <f t="shared" si="197"/>
        <v>0</v>
      </c>
      <c r="S882" s="143">
        <f t="shared" si="198"/>
        <v>0</v>
      </c>
      <c r="T882" s="143">
        <f t="shared" si="199"/>
        <v>0</v>
      </c>
      <c r="U882" s="143">
        <f t="shared" si="200"/>
        <v>0</v>
      </c>
      <c r="V882" s="143">
        <f t="shared" si="201"/>
        <v>0</v>
      </c>
      <c r="W882" s="143">
        <f t="shared" si="202"/>
        <v>0</v>
      </c>
      <c r="X882" s="143">
        <f t="shared" si="203"/>
        <v>0</v>
      </c>
      <c r="Y882" s="143">
        <f t="shared" si="204"/>
        <v>0</v>
      </c>
      <c r="Z882" s="143">
        <f t="shared" si="205"/>
        <v>0</v>
      </c>
      <c r="AA882" s="143">
        <f t="shared" si="206"/>
        <v>0</v>
      </c>
      <c r="AB882" s="143">
        <f t="shared" si="207"/>
        <v>0</v>
      </c>
      <c r="AC882" s="143">
        <f t="shared" si="208"/>
        <v>0</v>
      </c>
      <c r="AD882" s="143">
        <f t="shared" si="209"/>
        <v>0</v>
      </c>
      <c r="AE882" s="142"/>
    </row>
    <row r="883" spans="1:31" x14ac:dyDescent="0.3">
      <c r="A883" s="147" t="s">
        <v>2793</v>
      </c>
      <c r="B883" s="147">
        <v>0.58296263106292456</v>
      </c>
      <c r="C883" s="146">
        <f t="shared" si="195"/>
        <v>1.132184601735428E-3</v>
      </c>
      <c r="D883" s="145">
        <f t="shared" si="196"/>
        <v>1132184.601735428</v>
      </c>
      <c r="E883" s="144">
        <v>0</v>
      </c>
      <c r="F883" s="144">
        <v>0</v>
      </c>
      <c r="G883" s="144">
        <v>0</v>
      </c>
      <c r="H883" s="144">
        <v>0</v>
      </c>
      <c r="I883" s="144">
        <v>0</v>
      </c>
      <c r="J883" s="144">
        <v>0</v>
      </c>
      <c r="K883" s="144">
        <v>0</v>
      </c>
      <c r="L883" s="144">
        <v>0</v>
      </c>
      <c r="M883" s="144">
        <v>0</v>
      </c>
      <c r="N883" s="144">
        <v>0</v>
      </c>
      <c r="O883" s="144">
        <v>0</v>
      </c>
      <c r="P883" s="144">
        <v>0</v>
      </c>
      <c r="Q883" s="144">
        <v>0</v>
      </c>
      <c r="R883" s="143">
        <f t="shared" si="197"/>
        <v>0</v>
      </c>
      <c r="S883" s="143">
        <f t="shared" si="198"/>
        <v>0</v>
      </c>
      <c r="T883" s="143">
        <f t="shared" si="199"/>
        <v>0</v>
      </c>
      <c r="U883" s="143">
        <f t="shared" si="200"/>
        <v>0</v>
      </c>
      <c r="V883" s="143">
        <f t="shared" si="201"/>
        <v>0</v>
      </c>
      <c r="W883" s="143">
        <f t="shared" si="202"/>
        <v>0</v>
      </c>
      <c r="X883" s="143">
        <f t="shared" si="203"/>
        <v>0</v>
      </c>
      <c r="Y883" s="143">
        <f t="shared" si="204"/>
        <v>0</v>
      </c>
      <c r="Z883" s="143">
        <f t="shared" si="205"/>
        <v>0</v>
      </c>
      <c r="AA883" s="143">
        <f t="shared" si="206"/>
        <v>0</v>
      </c>
      <c r="AB883" s="143">
        <f t="shared" si="207"/>
        <v>0</v>
      </c>
      <c r="AC883" s="143">
        <f t="shared" si="208"/>
        <v>0</v>
      </c>
      <c r="AD883" s="143">
        <f t="shared" si="209"/>
        <v>0</v>
      </c>
      <c r="AE883" s="142"/>
    </row>
    <row r="884" spans="1:31" x14ac:dyDescent="0.3">
      <c r="A884" s="147" t="s">
        <v>2792</v>
      </c>
      <c r="B884" s="147">
        <v>0.87067596977604433</v>
      </c>
      <c r="C884" s="146">
        <f t="shared" si="195"/>
        <v>1.690959031600596E-3</v>
      </c>
      <c r="D884" s="145">
        <f t="shared" si="196"/>
        <v>1690959.0316005959</v>
      </c>
      <c r="E884" s="144">
        <v>0</v>
      </c>
      <c r="F884" s="144">
        <v>0</v>
      </c>
      <c r="G884" s="144">
        <v>0</v>
      </c>
      <c r="H884" s="144">
        <v>0</v>
      </c>
      <c r="I884" s="144">
        <v>0</v>
      </c>
      <c r="J884" s="144">
        <v>0</v>
      </c>
      <c r="K884" s="144">
        <v>0</v>
      </c>
      <c r="L884" s="144">
        <v>0</v>
      </c>
      <c r="M884" s="144">
        <v>0</v>
      </c>
      <c r="N884" s="144">
        <v>0</v>
      </c>
      <c r="O884" s="144">
        <v>0</v>
      </c>
      <c r="P884" s="144">
        <v>0</v>
      </c>
      <c r="Q884" s="144">
        <v>0</v>
      </c>
      <c r="R884" s="143">
        <f t="shared" si="197"/>
        <v>0</v>
      </c>
      <c r="S884" s="143">
        <f t="shared" si="198"/>
        <v>0</v>
      </c>
      <c r="T884" s="143">
        <f t="shared" si="199"/>
        <v>0</v>
      </c>
      <c r="U884" s="143">
        <f t="shared" si="200"/>
        <v>0</v>
      </c>
      <c r="V884" s="143">
        <f t="shared" si="201"/>
        <v>0</v>
      </c>
      <c r="W884" s="143">
        <f t="shared" si="202"/>
        <v>0</v>
      </c>
      <c r="X884" s="143">
        <f t="shared" si="203"/>
        <v>0</v>
      </c>
      <c r="Y884" s="143">
        <f t="shared" si="204"/>
        <v>0</v>
      </c>
      <c r="Z884" s="143">
        <f t="shared" si="205"/>
        <v>0</v>
      </c>
      <c r="AA884" s="143">
        <f t="shared" si="206"/>
        <v>0</v>
      </c>
      <c r="AB884" s="143">
        <f t="shared" si="207"/>
        <v>0</v>
      </c>
      <c r="AC884" s="143">
        <f t="shared" si="208"/>
        <v>0</v>
      </c>
      <c r="AD884" s="143">
        <f t="shared" si="209"/>
        <v>0</v>
      </c>
      <c r="AE884" s="142"/>
    </row>
    <row r="885" spans="1:31" x14ac:dyDescent="0.3">
      <c r="A885" s="147" t="s">
        <v>2791</v>
      </c>
      <c r="B885" s="147">
        <v>0.33423716528746372</v>
      </c>
      <c r="C885" s="146">
        <f t="shared" si="195"/>
        <v>6.4912938103114774E-4</v>
      </c>
      <c r="D885" s="145">
        <f t="shared" si="196"/>
        <v>649129.38103114779</v>
      </c>
      <c r="E885" s="144">
        <v>0</v>
      </c>
      <c r="F885" s="144">
        <v>0</v>
      </c>
      <c r="G885" s="144">
        <v>0</v>
      </c>
      <c r="H885" s="144">
        <v>0</v>
      </c>
      <c r="I885" s="144">
        <v>0</v>
      </c>
      <c r="J885" s="144">
        <v>0</v>
      </c>
      <c r="K885" s="144">
        <v>0</v>
      </c>
      <c r="L885" s="144">
        <v>0</v>
      </c>
      <c r="M885" s="144">
        <v>0</v>
      </c>
      <c r="N885" s="144">
        <v>0</v>
      </c>
      <c r="O885" s="144">
        <v>9.7073360516000005</v>
      </c>
      <c r="P885" s="144">
        <v>0</v>
      </c>
      <c r="Q885" s="144">
        <v>9.7073360516000005</v>
      </c>
      <c r="R885" s="143">
        <f t="shared" si="197"/>
        <v>0</v>
      </c>
      <c r="S885" s="143">
        <f t="shared" si="198"/>
        <v>0</v>
      </c>
      <c r="T885" s="143">
        <f t="shared" si="199"/>
        <v>0</v>
      </c>
      <c r="U885" s="143">
        <f t="shared" si="200"/>
        <v>0</v>
      </c>
      <c r="V885" s="143">
        <f t="shared" si="201"/>
        <v>0</v>
      </c>
      <c r="W885" s="143">
        <f t="shared" si="202"/>
        <v>0</v>
      </c>
      <c r="X885" s="143">
        <f t="shared" si="203"/>
        <v>0</v>
      </c>
      <c r="Y885" s="143">
        <f t="shared" si="204"/>
        <v>0</v>
      </c>
      <c r="Z885" s="143">
        <f t="shared" si="205"/>
        <v>0</v>
      </c>
      <c r="AA885" s="143">
        <f t="shared" si="206"/>
        <v>0</v>
      </c>
      <c r="AB885" s="143">
        <f t="shared" si="207"/>
        <v>63013.170426364544</v>
      </c>
      <c r="AC885" s="143">
        <f t="shared" si="208"/>
        <v>0</v>
      </c>
      <c r="AD885" s="143">
        <f t="shared" si="209"/>
        <v>63013.170426364544</v>
      </c>
      <c r="AE885" s="142"/>
    </row>
    <row r="886" spans="1:31" x14ac:dyDescent="0.3">
      <c r="A886" s="147" t="s">
        <v>2790</v>
      </c>
      <c r="B886" s="147">
        <v>0.17784566476563479</v>
      </c>
      <c r="C886" s="146">
        <f t="shared" si="195"/>
        <v>3.4539799363455024E-4</v>
      </c>
      <c r="D886" s="145">
        <f t="shared" si="196"/>
        <v>345397.99363455025</v>
      </c>
      <c r="E886" s="144">
        <v>0</v>
      </c>
      <c r="F886" s="144">
        <v>0</v>
      </c>
      <c r="G886" s="144">
        <v>2.96</v>
      </c>
      <c r="H886" s="144">
        <v>4.17</v>
      </c>
      <c r="I886" s="144">
        <v>0</v>
      </c>
      <c r="J886" s="144">
        <v>0</v>
      </c>
      <c r="K886" s="144">
        <v>0</v>
      </c>
      <c r="L886" s="144">
        <v>4.17</v>
      </c>
      <c r="M886" s="144">
        <v>0</v>
      </c>
      <c r="N886" s="144">
        <v>0</v>
      </c>
      <c r="O886" s="144">
        <v>0</v>
      </c>
      <c r="P886" s="144">
        <v>0</v>
      </c>
      <c r="Q886" s="144">
        <v>2.96</v>
      </c>
      <c r="R886" s="143">
        <f t="shared" si="197"/>
        <v>0</v>
      </c>
      <c r="S886" s="143">
        <f t="shared" si="198"/>
        <v>0</v>
      </c>
      <c r="T886" s="143">
        <f t="shared" si="199"/>
        <v>10223.780611582688</v>
      </c>
      <c r="U886" s="143">
        <f t="shared" si="200"/>
        <v>14403.096334560747</v>
      </c>
      <c r="V886" s="143">
        <f t="shared" si="201"/>
        <v>0</v>
      </c>
      <c r="W886" s="143">
        <f t="shared" si="202"/>
        <v>0</v>
      </c>
      <c r="X886" s="143">
        <f t="shared" si="203"/>
        <v>0</v>
      </c>
      <c r="Y886" s="143">
        <f t="shared" si="204"/>
        <v>14403.096334560747</v>
      </c>
      <c r="Z886" s="143">
        <f t="shared" si="205"/>
        <v>0</v>
      </c>
      <c r="AA886" s="143">
        <f t="shared" si="206"/>
        <v>0</v>
      </c>
      <c r="AB886" s="143">
        <f t="shared" si="207"/>
        <v>0</v>
      </c>
      <c r="AC886" s="143">
        <f t="shared" si="208"/>
        <v>0</v>
      </c>
      <c r="AD886" s="143">
        <f t="shared" si="209"/>
        <v>10223.780611582688</v>
      </c>
      <c r="AE886" s="142"/>
    </row>
    <row r="887" spans="1:31" x14ac:dyDescent="0.3">
      <c r="A887" s="147" t="s">
        <v>2789</v>
      </c>
      <c r="B887" s="147">
        <v>0.16014117998046284</v>
      </c>
      <c r="C887" s="146">
        <f t="shared" si="195"/>
        <v>3.1101372269271824E-4</v>
      </c>
      <c r="D887" s="145">
        <f t="shared" si="196"/>
        <v>311013.72269271826</v>
      </c>
      <c r="E887" s="144">
        <v>22.97</v>
      </c>
      <c r="F887" s="144">
        <v>0</v>
      </c>
      <c r="G887" s="144">
        <v>0.66</v>
      </c>
      <c r="H887" s="144">
        <v>0.66</v>
      </c>
      <c r="I887" s="144">
        <v>0</v>
      </c>
      <c r="J887" s="144">
        <v>0</v>
      </c>
      <c r="K887" s="144">
        <v>0</v>
      </c>
      <c r="L887" s="144">
        <v>0.66</v>
      </c>
      <c r="M887" s="144">
        <v>0</v>
      </c>
      <c r="N887" s="144">
        <v>0</v>
      </c>
      <c r="O887" s="144">
        <v>0</v>
      </c>
      <c r="P887" s="144">
        <v>0.66</v>
      </c>
      <c r="Q887" s="144">
        <v>23.63</v>
      </c>
      <c r="R887" s="143">
        <f t="shared" si="197"/>
        <v>71439.852102517383</v>
      </c>
      <c r="S887" s="143">
        <f t="shared" si="198"/>
        <v>0</v>
      </c>
      <c r="T887" s="143">
        <f t="shared" si="199"/>
        <v>2052.6905697719408</v>
      </c>
      <c r="U887" s="143">
        <f t="shared" si="200"/>
        <v>2052.6905697719408</v>
      </c>
      <c r="V887" s="143">
        <f t="shared" si="201"/>
        <v>0</v>
      </c>
      <c r="W887" s="143">
        <f t="shared" si="202"/>
        <v>0</v>
      </c>
      <c r="X887" s="143">
        <f t="shared" si="203"/>
        <v>0</v>
      </c>
      <c r="Y887" s="143">
        <f t="shared" si="204"/>
        <v>2052.6905697719408</v>
      </c>
      <c r="Z887" s="143">
        <f t="shared" si="205"/>
        <v>0</v>
      </c>
      <c r="AA887" s="143">
        <f t="shared" si="206"/>
        <v>0</v>
      </c>
      <c r="AB887" s="143">
        <f t="shared" si="207"/>
        <v>0</v>
      </c>
      <c r="AC887" s="143">
        <f t="shared" si="208"/>
        <v>2052.6905697719408</v>
      </c>
      <c r="AD887" s="143">
        <f t="shared" si="209"/>
        <v>73492.542672289317</v>
      </c>
      <c r="AE887" s="142"/>
    </row>
    <row r="888" spans="1:31" x14ac:dyDescent="0.3">
      <c r="A888" s="147" t="s">
        <v>2788</v>
      </c>
      <c r="B888" s="147">
        <v>0.24238078043816003</v>
      </c>
      <c r="C888" s="146">
        <f t="shared" si="195"/>
        <v>4.7073306717507213E-4</v>
      </c>
      <c r="D888" s="145">
        <f t="shared" si="196"/>
        <v>470733.06717507215</v>
      </c>
      <c r="E888" s="144">
        <v>5.03</v>
      </c>
      <c r="F888" s="144">
        <v>2.36</v>
      </c>
      <c r="G888" s="144">
        <v>8.14</v>
      </c>
      <c r="H888" s="144">
        <v>0</v>
      </c>
      <c r="I888" s="144">
        <v>0</v>
      </c>
      <c r="J888" s="144">
        <v>0</v>
      </c>
      <c r="K888" s="144">
        <v>0</v>
      </c>
      <c r="L888" s="144">
        <v>0</v>
      </c>
      <c r="M888" s="144">
        <v>2.69</v>
      </c>
      <c r="N888" s="144">
        <v>0</v>
      </c>
      <c r="O888" s="144">
        <v>0</v>
      </c>
      <c r="P888" s="144">
        <v>0</v>
      </c>
      <c r="Q888" s="144">
        <v>13.17</v>
      </c>
      <c r="R888" s="143">
        <f t="shared" si="197"/>
        <v>23677.873278906132</v>
      </c>
      <c r="S888" s="143">
        <f t="shared" si="198"/>
        <v>11109.300385331702</v>
      </c>
      <c r="T888" s="143">
        <f t="shared" si="199"/>
        <v>38317.671668050876</v>
      </c>
      <c r="U888" s="143">
        <f t="shared" si="200"/>
        <v>0</v>
      </c>
      <c r="V888" s="143">
        <f t="shared" si="201"/>
        <v>0</v>
      </c>
      <c r="W888" s="143">
        <f t="shared" si="202"/>
        <v>0</v>
      </c>
      <c r="X888" s="143">
        <f t="shared" si="203"/>
        <v>0</v>
      </c>
      <c r="Y888" s="143">
        <f t="shared" si="204"/>
        <v>0</v>
      </c>
      <c r="Z888" s="143">
        <f t="shared" si="205"/>
        <v>12662.71950700944</v>
      </c>
      <c r="AA888" s="143">
        <f t="shared" si="206"/>
        <v>0</v>
      </c>
      <c r="AB888" s="143">
        <f t="shared" si="207"/>
        <v>0</v>
      </c>
      <c r="AC888" s="143">
        <f t="shared" si="208"/>
        <v>0</v>
      </c>
      <c r="AD888" s="143">
        <f t="shared" si="209"/>
        <v>61995.544946957001</v>
      </c>
      <c r="AE888" s="142"/>
    </row>
    <row r="889" spans="1:31" x14ac:dyDescent="0.3">
      <c r="A889" s="147" t="s">
        <v>2787</v>
      </c>
      <c r="B889" s="147">
        <v>0.90866987065367633</v>
      </c>
      <c r="C889" s="146">
        <f t="shared" si="195"/>
        <v>1.7647478256697547E-3</v>
      </c>
      <c r="D889" s="145">
        <f t="shared" si="196"/>
        <v>1764747.8256697548</v>
      </c>
      <c r="E889" s="144">
        <v>0</v>
      </c>
      <c r="F889" s="144">
        <v>0</v>
      </c>
      <c r="G889" s="144">
        <v>0</v>
      </c>
      <c r="H889" s="144">
        <v>0</v>
      </c>
      <c r="I889" s="144">
        <v>0</v>
      </c>
      <c r="J889" s="144">
        <v>0</v>
      </c>
      <c r="K889" s="144">
        <v>0</v>
      </c>
      <c r="L889" s="144">
        <v>0</v>
      </c>
      <c r="M889" s="144">
        <v>0</v>
      </c>
      <c r="N889" s="144">
        <v>0</v>
      </c>
      <c r="O889" s="144">
        <v>0</v>
      </c>
      <c r="P889" s="144">
        <v>0</v>
      </c>
      <c r="Q889" s="144">
        <v>0</v>
      </c>
      <c r="R889" s="143">
        <f t="shared" si="197"/>
        <v>0</v>
      </c>
      <c r="S889" s="143">
        <f t="shared" si="198"/>
        <v>0</v>
      </c>
      <c r="T889" s="143">
        <f t="shared" si="199"/>
        <v>0</v>
      </c>
      <c r="U889" s="143">
        <f t="shared" si="200"/>
        <v>0</v>
      </c>
      <c r="V889" s="143">
        <f t="shared" si="201"/>
        <v>0</v>
      </c>
      <c r="W889" s="143">
        <f t="shared" si="202"/>
        <v>0</v>
      </c>
      <c r="X889" s="143">
        <f t="shared" si="203"/>
        <v>0</v>
      </c>
      <c r="Y889" s="143">
        <f t="shared" si="204"/>
        <v>0</v>
      </c>
      <c r="Z889" s="143">
        <f t="shared" si="205"/>
        <v>0</v>
      </c>
      <c r="AA889" s="143">
        <f t="shared" si="206"/>
        <v>0</v>
      </c>
      <c r="AB889" s="143">
        <f t="shared" si="207"/>
        <v>0</v>
      </c>
      <c r="AC889" s="143">
        <f t="shared" si="208"/>
        <v>0</v>
      </c>
      <c r="AD889" s="143">
        <f t="shared" si="209"/>
        <v>0</v>
      </c>
      <c r="AE889" s="142"/>
    </row>
    <row r="890" spans="1:31" x14ac:dyDescent="0.3">
      <c r="A890" s="147" t="s">
        <v>2786</v>
      </c>
      <c r="B890" s="147">
        <v>0.95027974513448576</v>
      </c>
      <c r="C890" s="146">
        <f t="shared" si="195"/>
        <v>1.8455592819399788E-3</v>
      </c>
      <c r="D890" s="145">
        <f t="shared" si="196"/>
        <v>1845559.2819399789</v>
      </c>
      <c r="E890" s="144">
        <v>0</v>
      </c>
      <c r="F890" s="144">
        <v>0</v>
      </c>
      <c r="G890" s="144">
        <v>0</v>
      </c>
      <c r="H890" s="144">
        <v>0</v>
      </c>
      <c r="I890" s="144">
        <v>0</v>
      </c>
      <c r="J890" s="144">
        <v>0</v>
      </c>
      <c r="K890" s="144">
        <v>0</v>
      </c>
      <c r="L890" s="144">
        <v>0</v>
      </c>
      <c r="M890" s="144">
        <v>0</v>
      </c>
      <c r="N890" s="144">
        <v>0</v>
      </c>
      <c r="O890" s="144">
        <v>0</v>
      </c>
      <c r="P890" s="144">
        <v>0</v>
      </c>
      <c r="Q890" s="144">
        <v>0</v>
      </c>
      <c r="R890" s="143">
        <f t="shared" si="197"/>
        <v>0</v>
      </c>
      <c r="S890" s="143">
        <f t="shared" si="198"/>
        <v>0</v>
      </c>
      <c r="T890" s="143">
        <f t="shared" si="199"/>
        <v>0</v>
      </c>
      <c r="U890" s="143">
        <f t="shared" si="200"/>
        <v>0</v>
      </c>
      <c r="V890" s="143">
        <f t="shared" si="201"/>
        <v>0</v>
      </c>
      <c r="W890" s="143">
        <f t="shared" si="202"/>
        <v>0</v>
      </c>
      <c r="X890" s="143">
        <f t="shared" si="203"/>
        <v>0</v>
      </c>
      <c r="Y890" s="143">
        <f t="shared" si="204"/>
        <v>0</v>
      </c>
      <c r="Z890" s="143">
        <f t="shared" si="205"/>
        <v>0</v>
      </c>
      <c r="AA890" s="143">
        <f t="shared" si="206"/>
        <v>0</v>
      </c>
      <c r="AB890" s="143">
        <f t="shared" si="207"/>
        <v>0</v>
      </c>
      <c r="AC890" s="143">
        <f t="shared" si="208"/>
        <v>0</v>
      </c>
      <c r="AD890" s="143">
        <f t="shared" si="209"/>
        <v>0</v>
      </c>
      <c r="AE890" s="142"/>
    </row>
    <row r="891" spans="1:31" x14ac:dyDescent="0.3">
      <c r="A891" s="147" t="s">
        <v>2785</v>
      </c>
      <c r="B891" s="147">
        <v>0.63196933212321527</v>
      </c>
      <c r="C891" s="146">
        <f t="shared" si="195"/>
        <v>1.2273615982800377E-3</v>
      </c>
      <c r="D891" s="145">
        <f t="shared" si="196"/>
        <v>1227361.5982800378</v>
      </c>
      <c r="E891" s="144">
        <v>0</v>
      </c>
      <c r="F891" s="144">
        <v>0</v>
      </c>
      <c r="G891" s="144">
        <v>0</v>
      </c>
      <c r="H891" s="144">
        <v>0</v>
      </c>
      <c r="I891" s="144">
        <v>0</v>
      </c>
      <c r="J891" s="144">
        <v>0</v>
      </c>
      <c r="K891" s="144">
        <v>0</v>
      </c>
      <c r="L891" s="144">
        <v>0</v>
      </c>
      <c r="M891" s="144">
        <v>0</v>
      </c>
      <c r="N891" s="144">
        <v>0</v>
      </c>
      <c r="O891" s="144">
        <v>0</v>
      </c>
      <c r="P891" s="144">
        <v>0</v>
      </c>
      <c r="Q891" s="144">
        <v>0</v>
      </c>
      <c r="R891" s="143">
        <f t="shared" si="197"/>
        <v>0</v>
      </c>
      <c r="S891" s="143">
        <f t="shared" si="198"/>
        <v>0</v>
      </c>
      <c r="T891" s="143">
        <f t="shared" si="199"/>
        <v>0</v>
      </c>
      <c r="U891" s="143">
        <f t="shared" si="200"/>
        <v>0</v>
      </c>
      <c r="V891" s="143">
        <f t="shared" si="201"/>
        <v>0</v>
      </c>
      <c r="W891" s="143">
        <f t="shared" si="202"/>
        <v>0</v>
      </c>
      <c r="X891" s="143">
        <f t="shared" si="203"/>
        <v>0</v>
      </c>
      <c r="Y891" s="143">
        <f t="shared" si="204"/>
        <v>0</v>
      </c>
      <c r="Z891" s="143">
        <f t="shared" si="205"/>
        <v>0</v>
      </c>
      <c r="AA891" s="143">
        <f t="shared" si="206"/>
        <v>0</v>
      </c>
      <c r="AB891" s="143">
        <f t="shared" si="207"/>
        <v>0</v>
      </c>
      <c r="AC891" s="143">
        <f t="shared" si="208"/>
        <v>0</v>
      </c>
      <c r="AD891" s="143">
        <f t="shared" si="209"/>
        <v>0</v>
      </c>
      <c r="AE891" s="142"/>
    </row>
    <row r="892" spans="1:31" x14ac:dyDescent="0.3">
      <c r="A892" s="147" t="s">
        <v>2784</v>
      </c>
      <c r="B892" s="147">
        <v>0.44389169551845831</v>
      </c>
      <c r="C892" s="146">
        <f t="shared" si="195"/>
        <v>8.6209186614224489E-4</v>
      </c>
      <c r="D892" s="145">
        <f t="shared" si="196"/>
        <v>862091.86614224489</v>
      </c>
      <c r="E892" s="144">
        <v>0</v>
      </c>
      <c r="F892" s="144">
        <v>0</v>
      </c>
      <c r="G892" s="144">
        <v>0</v>
      </c>
      <c r="H892" s="144">
        <v>0</v>
      </c>
      <c r="I892" s="144">
        <v>0</v>
      </c>
      <c r="J892" s="144">
        <v>0</v>
      </c>
      <c r="K892" s="144">
        <v>0</v>
      </c>
      <c r="L892" s="144">
        <v>12.03</v>
      </c>
      <c r="M892" s="144">
        <v>0</v>
      </c>
      <c r="N892" s="144">
        <v>0</v>
      </c>
      <c r="O892" s="144">
        <v>0</v>
      </c>
      <c r="P892" s="144">
        <v>0</v>
      </c>
      <c r="Q892" s="144">
        <v>0</v>
      </c>
      <c r="R892" s="143">
        <f t="shared" si="197"/>
        <v>0</v>
      </c>
      <c r="S892" s="143">
        <f t="shared" si="198"/>
        <v>0</v>
      </c>
      <c r="T892" s="143">
        <f t="shared" si="199"/>
        <v>0</v>
      </c>
      <c r="U892" s="143">
        <f t="shared" si="200"/>
        <v>0</v>
      </c>
      <c r="V892" s="143">
        <f t="shared" si="201"/>
        <v>0</v>
      </c>
      <c r="W892" s="143">
        <f t="shared" si="202"/>
        <v>0</v>
      </c>
      <c r="X892" s="143">
        <f t="shared" si="203"/>
        <v>0</v>
      </c>
      <c r="Y892" s="143">
        <f t="shared" si="204"/>
        <v>103709.65149691206</v>
      </c>
      <c r="Z892" s="143">
        <f t="shared" si="205"/>
        <v>0</v>
      </c>
      <c r="AA892" s="143">
        <f t="shared" si="206"/>
        <v>0</v>
      </c>
      <c r="AB892" s="143">
        <f t="shared" si="207"/>
        <v>0</v>
      </c>
      <c r="AC892" s="143">
        <f t="shared" si="208"/>
        <v>0</v>
      </c>
      <c r="AD892" s="143">
        <f t="shared" si="209"/>
        <v>0</v>
      </c>
      <c r="AE892" s="142"/>
    </row>
    <row r="893" spans="1:31" x14ac:dyDescent="0.3">
      <c r="A893" s="147" t="s">
        <v>2783</v>
      </c>
      <c r="B893" s="147">
        <v>0.64588682426005506</v>
      </c>
      <c r="C893" s="146">
        <f t="shared" si="195"/>
        <v>1.2543910671558962E-3</v>
      </c>
      <c r="D893" s="145">
        <f t="shared" si="196"/>
        <v>1254391.0671558962</v>
      </c>
      <c r="E893" s="144">
        <v>0</v>
      </c>
      <c r="F893" s="144">
        <v>0</v>
      </c>
      <c r="G893" s="144">
        <v>12.03</v>
      </c>
      <c r="H893" s="144">
        <v>0</v>
      </c>
      <c r="I893" s="144">
        <v>0</v>
      </c>
      <c r="J893" s="144">
        <v>0</v>
      </c>
      <c r="K893" s="144">
        <v>0</v>
      </c>
      <c r="L893" s="144">
        <v>0</v>
      </c>
      <c r="M893" s="144">
        <v>0</v>
      </c>
      <c r="N893" s="144">
        <v>0</v>
      </c>
      <c r="O893" s="144">
        <v>0</v>
      </c>
      <c r="P893" s="144">
        <v>9.4700000000000006</v>
      </c>
      <c r="Q893" s="144">
        <v>12.03</v>
      </c>
      <c r="R893" s="143">
        <f t="shared" si="197"/>
        <v>0</v>
      </c>
      <c r="S893" s="143">
        <f t="shared" si="198"/>
        <v>0</v>
      </c>
      <c r="T893" s="143">
        <f t="shared" si="199"/>
        <v>150903.24537885431</v>
      </c>
      <c r="U893" s="143">
        <f t="shared" si="200"/>
        <v>0</v>
      </c>
      <c r="V893" s="143">
        <f t="shared" si="201"/>
        <v>0</v>
      </c>
      <c r="W893" s="143">
        <f t="shared" si="202"/>
        <v>0</v>
      </c>
      <c r="X893" s="143">
        <f t="shared" si="203"/>
        <v>0</v>
      </c>
      <c r="Y893" s="143">
        <f t="shared" si="204"/>
        <v>0</v>
      </c>
      <c r="Z893" s="143">
        <f t="shared" si="205"/>
        <v>0</v>
      </c>
      <c r="AA893" s="143">
        <f t="shared" si="206"/>
        <v>0</v>
      </c>
      <c r="AB893" s="143">
        <f t="shared" si="207"/>
        <v>0</v>
      </c>
      <c r="AC893" s="143">
        <f t="shared" si="208"/>
        <v>118790.83405966338</v>
      </c>
      <c r="AD893" s="143">
        <f t="shared" si="209"/>
        <v>150903.24537885431</v>
      </c>
      <c r="AE893" s="142"/>
    </row>
    <row r="894" spans="1:31" x14ac:dyDescent="0.3">
      <c r="A894" s="147" t="s">
        <v>2782</v>
      </c>
      <c r="B894" s="147">
        <v>0.24957609591013752</v>
      </c>
      <c r="C894" s="146">
        <f t="shared" si="195"/>
        <v>4.8470724827678029E-4</v>
      </c>
      <c r="D894" s="145">
        <f t="shared" si="196"/>
        <v>484707.2482767803</v>
      </c>
      <c r="E894" s="144">
        <v>0</v>
      </c>
      <c r="F894" s="144">
        <v>0</v>
      </c>
      <c r="G894" s="144">
        <v>0</v>
      </c>
      <c r="H894" s="144">
        <v>0</v>
      </c>
      <c r="I894" s="144">
        <v>0</v>
      </c>
      <c r="J894" s="144">
        <v>0</v>
      </c>
      <c r="K894" s="144">
        <v>0</v>
      </c>
      <c r="L894" s="144">
        <v>0</v>
      </c>
      <c r="M894" s="144">
        <v>0</v>
      </c>
      <c r="N894" s="144">
        <v>0</v>
      </c>
      <c r="O894" s="144">
        <v>0</v>
      </c>
      <c r="P894" s="144">
        <v>0</v>
      </c>
      <c r="Q894" s="144">
        <v>0</v>
      </c>
      <c r="R894" s="143">
        <f t="shared" si="197"/>
        <v>0</v>
      </c>
      <c r="S894" s="143">
        <f t="shared" si="198"/>
        <v>0</v>
      </c>
      <c r="T894" s="143">
        <f t="shared" si="199"/>
        <v>0</v>
      </c>
      <c r="U894" s="143">
        <f t="shared" si="200"/>
        <v>0</v>
      </c>
      <c r="V894" s="143">
        <f t="shared" si="201"/>
        <v>0</v>
      </c>
      <c r="W894" s="143">
        <f t="shared" si="202"/>
        <v>0</v>
      </c>
      <c r="X894" s="143">
        <f t="shared" si="203"/>
        <v>0</v>
      </c>
      <c r="Y894" s="143">
        <f t="shared" si="204"/>
        <v>0</v>
      </c>
      <c r="Z894" s="143">
        <f t="shared" si="205"/>
        <v>0</v>
      </c>
      <c r="AA894" s="143">
        <f t="shared" si="206"/>
        <v>0</v>
      </c>
      <c r="AB894" s="143">
        <f t="shared" si="207"/>
        <v>0</v>
      </c>
      <c r="AC894" s="143">
        <f t="shared" si="208"/>
        <v>0</v>
      </c>
      <c r="AD894" s="143">
        <f t="shared" si="209"/>
        <v>0</v>
      </c>
      <c r="AE894" s="142"/>
    </row>
    <row r="895" spans="1:31" x14ac:dyDescent="0.3">
      <c r="A895" s="147" t="s">
        <v>2781</v>
      </c>
      <c r="B895" s="147">
        <v>0.56807279982635728</v>
      </c>
      <c r="C895" s="146">
        <f t="shared" si="195"/>
        <v>1.1032667316178476E-3</v>
      </c>
      <c r="D895" s="145">
        <f t="shared" si="196"/>
        <v>1103266.7316178475</v>
      </c>
      <c r="E895" s="144">
        <v>0</v>
      </c>
      <c r="F895" s="144">
        <v>0</v>
      </c>
      <c r="G895" s="144">
        <v>0</v>
      </c>
      <c r="H895" s="144">
        <v>0</v>
      </c>
      <c r="I895" s="144">
        <v>0</v>
      </c>
      <c r="J895" s="144">
        <v>0</v>
      </c>
      <c r="K895" s="144">
        <v>0</v>
      </c>
      <c r="L895" s="144">
        <v>0</v>
      </c>
      <c r="M895" s="144">
        <v>0</v>
      </c>
      <c r="N895" s="144">
        <v>0</v>
      </c>
      <c r="O895" s="144">
        <v>0</v>
      </c>
      <c r="P895" s="144">
        <v>0</v>
      </c>
      <c r="Q895" s="144">
        <v>0</v>
      </c>
      <c r="R895" s="143">
        <f t="shared" si="197"/>
        <v>0</v>
      </c>
      <c r="S895" s="143">
        <f t="shared" si="198"/>
        <v>0</v>
      </c>
      <c r="T895" s="143">
        <f t="shared" si="199"/>
        <v>0</v>
      </c>
      <c r="U895" s="143">
        <f t="shared" si="200"/>
        <v>0</v>
      </c>
      <c r="V895" s="143">
        <f t="shared" si="201"/>
        <v>0</v>
      </c>
      <c r="W895" s="143">
        <f t="shared" si="202"/>
        <v>0</v>
      </c>
      <c r="X895" s="143">
        <f t="shared" si="203"/>
        <v>0</v>
      </c>
      <c r="Y895" s="143">
        <f t="shared" si="204"/>
        <v>0</v>
      </c>
      <c r="Z895" s="143">
        <f t="shared" si="205"/>
        <v>0</v>
      </c>
      <c r="AA895" s="143">
        <f t="shared" si="206"/>
        <v>0</v>
      </c>
      <c r="AB895" s="143">
        <f t="shared" si="207"/>
        <v>0</v>
      </c>
      <c r="AC895" s="143">
        <f t="shared" si="208"/>
        <v>0</v>
      </c>
      <c r="AD895" s="143">
        <f t="shared" si="209"/>
        <v>0</v>
      </c>
      <c r="AE895" s="142"/>
    </row>
    <row r="896" spans="1:31" x14ac:dyDescent="0.3">
      <c r="A896" s="147" t="s">
        <v>2780</v>
      </c>
      <c r="B896" s="147">
        <v>0.83345583043490379</v>
      </c>
      <c r="C896" s="146">
        <f t="shared" si="195"/>
        <v>1.6186729769015978E-3</v>
      </c>
      <c r="D896" s="145">
        <f t="shared" si="196"/>
        <v>1618672.9769015978</v>
      </c>
      <c r="E896" s="144">
        <v>0</v>
      </c>
      <c r="F896" s="144">
        <v>0</v>
      </c>
      <c r="G896" s="144">
        <v>0</v>
      </c>
      <c r="H896" s="144">
        <v>0</v>
      </c>
      <c r="I896" s="144">
        <v>0</v>
      </c>
      <c r="J896" s="144">
        <v>0</v>
      </c>
      <c r="K896" s="144">
        <v>0</v>
      </c>
      <c r="L896" s="144">
        <v>0</v>
      </c>
      <c r="M896" s="144">
        <v>0</v>
      </c>
      <c r="N896" s="144">
        <v>0</v>
      </c>
      <c r="O896" s="144">
        <v>0</v>
      </c>
      <c r="P896" s="144">
        <v>0</v>
      </c>
      <c r="Q896" s="144">
        <v>0</v>
      </c>
      <c r="R896" s="143">
        <f t="shared" si="197"/>
        <v>0</v>
      </c>
      <c r="S896" s="143">
        <f t="shared" si="198"/>
        <v>0</v>
      </c>
      <c r="T896" s="143">
        <f t="shared" si="199"/>
        <v>0</v>
      </c>
      <c r="U896" s="143">
        <f t="shared" si="200"/>
        <v>0</v>
      </c>
      <c r="V896" s="143">
        <f t="shared" si="201"/>
        <v>0</v>
      </c>
      <c r="W896" s="143">
        <f t="shared" si="202"/>
        <v>0</v>
      </c>
      <c r="X896" s="143">
        <f t="shared" si="203"/>
        <v>0</v>
      </c>
      <c r="Y896" s="143">
        <f t="shared" si="204"/>
        <v>0</v>
      </c>
      <c r="Z896" s="143">
        <f t="shared" si="205"/>
        <v>0</v>
      </c>
      <c r="AA896" s="143">
        <f t="shared" si="206"/>
        <v>0</v>
      </c>
      <c r="AB896" s="143">
        <f t="shared" si="207"/>
        <v>0</v>
      </c>
      <c r="AC896" s="143">
        <f t="shared" si="208"/>
        <v>0</v>
      </c>
      <c r="AD896" s="143">
        <f t="shared" si="209"/>
        <v>0</v>
      </c>
      <c r="AE896" s="142"/>
    </row>
    <row r="897" spans="1:31" x14ac:dyDescent="0.3">
      <c r="A897" s="147" t="s">
        <v>2779</v>
      </c>
      <c r="B897" s="147">
        <v>0.24270189059339575</v>
      </c>
      <c r="C897" s="146">
        <f t="shared" si="195"/>
        <v>4.7135670229994431E-4</v>
      </c>
      <c r="D897" s="145">
        <f t="shared" si="196"/>
        <v>471356.7022999443</v>
      </c>
      <c r="E897" s="144">
        <v>0</v>
      </c>
      <c r="F897" s="144">
        <v>0</v>
      </c>
      <c r="G897" s="144">
        <v>0</v>
      </c>
      <c r="H897" s="144">
        <v>0</v>
      </c>
      <c r="I897" s="144">
        <v>0</v>
      </c>
      <c r="J897" s="144">
        <v>0</v>
      </c>
      <c r="K897" s="144">
        <v>0</v>
      </c>
      <c r="L897" s="144">
        <v>0</v>
      </c>
      <c r="M897" s="144">
        <v>0</v>
      </c>
      <c r="N897" s="144">
        <v>0</v>
      </c>
      <c r="O897" s="144">
        <v>0</v>
      </c>
      <c r="P897" s="144">
        <v>0</v>
      </c>
      <c r="Q897" s="144">
        <v>0</v>
      </c>
      <c r="R897" s="143">
        <f t="shared" si="197"/>
        <v>0</v>
      </c>
      <c r="S897" s="143">
        <f t="shared" si="198"/>
        <v>0</v>
      </c>
      <c r="T897" s="143">
        <f t="shared" si="199"/>
        <v>0</v>
      </c>
      <c r="U897" s="143">
        <f t="shared" si="200"/>
        <v>0</v>
      </c>
      <c r="V897" s="143">
        <f t="shared" si="201"/>
        <v>0</v>
      </c>
      <c r="W897" s="143">
        <f t="shared" si="202"/>
        <v>0</v>
      </c>
      <c r="X897" s="143">
        <f t="shared" si="203"/>
        <v>0</v>
      </c>
      <c r="Y897" s="143">
        <f t="shared" si="204"/>
        <v>0</v>
      </c>
      <c r="Z897" s="143">
        <f t="shared" si="205"/>
        <v>0</v>
      </c>
      <c r="AA897" s="143">
        <f t="shared" si="206"/>
        <v>0</v>
      </c>
      <c r="AB897" s="143">
        <f t="shared" si="207"/>
        <v>0</v>
      </c>
      <c r="AC897" s="143">
        <f t="shared" si="208"/>
        <v>0</v>
      </c>
      <c r="AD897" s="143">
        <f t="shared" si="209"/>
        <v>0</v>
      </c>
      <c r="AE897" s="142"/>
    </row>
    <row r="898" spans="1:31" x14ac:dyDescent="0.3">
      <c r="A898" s="147" t="s">
        <v>2778</v>
      </c>
      <c r="B898" s="147">
        <v>0.87371637575073791</v>
      </c>
      <c r="C898" s="146">
        <f t="shared" si="195"/>
        <v>1.6968638711977687E-3</v>
      </c>
      <c r="D898" s="145">
        <f t="shared" si="196"/>
        <v>1696863.8711977687</v>
      </c>
      <c r="E898" s="144">
        <v>0</v>
      </c>
      <c r="F898" s="144">
        <v>0</v>
      </c>
      <c r="G898" s="144">
        <v>0.01</v>
      </c>
      <c r="H898" s="144">
        <v>0</v>
      </c>
      <c r="I898" s="144">
        <v>0.01</v>
      </c>
      <c r="J898" s="144">
        <v>0</v>
      </c>
      <c r="K898" s="144">
        <v>0</v>
      </c>
      <c r="L898" s="144">
        <v>0.01</v>
      </c>
      <c r="M898" s="144">
        <v>0</v>
      </c>
      <c r="N898" s="144">
        <v>0</v>
      </c>
      <c r="O898" s="144">
        <v>0</v>
      </c>
      <c r="P898" s="144">
        <v>0</v>
      </c>
      <c r="Q898" s="144">
        <v>0.01</v>
      </c>
      <c r="R898" s="143">
        <f t="shared" si="197"/>
        <v>0</v>
      </c>
      <c r="S898" s="143">
        <f t="shared" si="198"/>
        <v>0</v>
      </c>
      <c r="T898" s="143">
        <f t="shared" si="199"/>
        <v>169.6863871197769</v>
      </c>
      <c r="U898" s="143">
        <f t="shared" si="200"/>
        <v>0</v>
      </c>
      <c r="V898" s="143">
        <f t="shared" si="201"/>
        <v>169.6863871197769</v>
      </c>
      <c r="W898" s="143">
        <f t="shared" si="202"/>
        <v>0</v>
      </c>
      <c r="X898" s="143">
        <f t="shared" si="203"/>
        <v>0</v>
      </c>
      <c r="Y898" s="143">
        <f t="shared" si="204"/>
        <v>169.6863871197769</v>
      </c>
      <c r="Z898" s="143">
        <f t="shared" si="205"/>
        <v>0</v>
      </c>
      <c r="AA898" s="143">
        <f t="shared" si="206"/>
        <v>0</v>
      </c>
      <c r="AB898" s="143">
        <f t="shared" si="207"/>
        <v>0</v>
      </c>
      <c r="AC898" s="143">
        <f t="shared" si="208"/>
        <v>0</v>
      </c>
      <c r="AD898" s="143">
        <f t="shared" si="209"/>
        <v>169.6863871197769</v>
      </c>
      <c r="AE898" s="142"/>
    </row>
    <row r="899" spans="1:31" x14ac:dyDescent="0.3">
      <c r="A899" s="147" t="s">
        <v>2777</v>
      </c>
      <c r="B899" s="147">
        <v>0.91743658576058407</v>
      </c>
      <c r="C899" s="146">
        <f t="shared" ref="C899:C962" si="210">B899/SUM($B$3:$B$1002)</f>
        <v>1.781773856710106E-3</v>
      </c>
      <c r="D899" s="145">
        <f t="shared" ref="D899:D962" si="211">1000000000*C899</f>
        <v>1781773.8567101061</v>
      </c>
      <c r="E899" s="144">
        <v>0</v>
      </c>
      <c r="F899" s="144">
        <v>0</v>
      </c>
      <c r="G899" s="144">
        <v>0</v>
      </c>
      <c r="H899" s="144">
        <v>0</v>
      </c>
      <c r="I899" s="144">
        <v>0</v>
      </c>
      <c r="J899" s="144">
        <v>0</v>
      </c>
      <c r="K899" s="144">
        <v>0</v>
      </c>
      <c r="L899" s="144">
        <v>0</v>
      </c>
      <c r="M899" s="144">
        <v>0</v>
      </c>
      <c r="N899" s="144">
        <v>0</v>
      </c>
      <c r="O899" s="144">
        <v>0</v>
      </c>
      <c r="P899" s="144">
        <v>0</v>
      </c>
      <c r="Q899" s="144">
        <v>0</v>
      </c>
      <c r="R899" s="143">
        <f t="shared" ref="R899:R962" si="212">$D899*E899/100</f>
        <v>0</v>
      </c>
      <c r="S899" s="143">
        <f t="shared" ref="S899:S962" si="213">$D899*F899/100</f>
        <v>0</v>
      </c>
      <c r="T899" s="143">
        <f t="shared" ref="T899:T962" si="214">$D899*G899/100</f>
        <v>0</v>
      </c>
      <c r="U899" s="143">
        <f t="shared" ref="U899:U962" si="215">$D899*H899/100</f>
        <v>0</v>
      </c>
      <c r="V899" s="143">
        <f t="shared" ref="V899:V962" si="216">$D899*I899/100</f>
        <v>0</v>
      </c>
      <c r="W899" s="143">
        <f t="shared" ref="W899:W962" si="217">$D899*J899/100</f>
        <v>0</v>
      </c>
      <c r="X899" s="143">
        <f t="shared" ref="X899:X962" si="218">$D899*K899/100</f>
        <v>0</v>
      </c>
      <c r="Y899" s="143">
        <f t="shared" ref="Y899:Y962" si="219">$D899*L899/100</f>
        <v>0</v>
      </c>
      <c r="Z899" s="143">
        <f t="shared" ref="Z899:Z962" si="220">$D899*M899/100</f>
        <v>0</v>
      </c>
      <c r="AA899" s="143">
        <f t="shared" ref="AA899:AA962" si="221">$D899*N899/100</f>
        <v>0</v>
      </c>
      <c r="AB899" s="143">
        <f t="shared" ref="AB899:AB962" si="222">$D899*O899/100</f>
        <v>0</v>
      </c>
      <c r="AC899" s="143">
        <f t="shared" ref="AC899:AC962" si="223">$D899*P899/100</f>
        <v>0</v>
      </c>
      <c r="AD899" s="143">
        <f t="shared" ref="AD899:AD962" si="224">$D899*Q899/100</f>
        <v>0</v>
      </c>
      <c r="AE899" s="142"/>
    </row>
    <row r="900" spans="1:31" x14ac:dyDescent="0.3">
      <c r="A900" s="147" t="s">
        <v>2776</v>
      </c>
      <c r="B900" s="147">
        <v>5.717357948069357E-2</v>
      </c>
      <c r="C900" s="146">
        <f t="shared" si="210"/>
        <v>1.1103807150745289E-4</v>
      </c>
      <c r="D900" s="145">
        <f t="shared" si="211"/>
        <v>111038.07150745289</v>
      </c>
      <c r="E900" s="144">
        <v>0</v>
      </c>
      <c r="F900" s="144">
        <v>0</v>
      </c>
      <c r="G900" s="144">
        <v>0</v>
      </c>
      <c r="H900" s="144">
        <v>0</v>
      </c>
      <c r="I900" s="144">
        <v>0</v>
      </c>
      <c r="J900" s="144">
        <v>0</v>
      </c>
      <c r="K900" s="144">
        <v>0</v>
      </c>
      <c r="L900" s="144">
        <v>0</v>
      </c>
      <c r="M900" s="144">
        <v>0</v>
      </c>
      <c r="N900" s="144">
        <v>0</v>
      </c>
      <c r="O900" s="144">
        <v>0</v>
      </c>
      <c r="P900" s="144">
        <v>0</v>
      </c>
      <c r="Q900" s="144">
        <v>0</v>
      </c>
      <c r="R900" s="143">
        <f t="shared" si="212"/>
        <v>0</v>
      </c>
      <c r="S900" s="143">
        <f t="shared" si="213"/>
        <v>0</v>
      </c>
      <c r="T900" s="143">
        <f t="shared" si="214"/>
        <v>0</v>
      </c>
      <c r="U900" s="143">
        <f t="shared" si="215"/>
        <v>0</v>
      </c>
      <c r="V900" s="143">
        <f t="shared" si="216"/>
        <v>0</v>
      </c>
      <c r="W900" s="143">
        <f t="shared" si="217"/>
        <v>0</v>
      </c>
      <c r="X900" s="143">
        <f t="shared" si="218"/>
        <v>0</v>
      </c>
      <c r="Y900" s="143">
        <f t="shared" si="219"/>
        <v>0</v>
      </c>
      <c r="Z900" s="143">
        <f t="shared" si="220"/>
        <v>0</v>
      </c>
      <c r="AA900" s="143">
        <f t="shared" si="221"/>
        <v>0</v>
      </c>
      <c r="AB900" s="143">
        <f t="shared" si="222"/>
        <v>0</v>
      </c>
      <c r="AC900" s="143">
        <f t="shared" si="223"/>
        <v>0</v>
      </c>
      <c r="AD900" s="143">
        <f t="shared" si="224"/>
        <v>0</v>
      </c>
      <c r="AE900" s="142"/>
    </row>
    <row r="901" spans="1:31" x14ac:dyDescent="0.3">
      <c r="A901" s="147" t="s">
        <v>2775</v>
      </c>
      <c r="B901" s="147">
        <v>0.56518769981899419</v>
      </c>
      <c r="C901" s="146">
        <f t="shared" si="210"/>
        <v>1.0976635151700841E-3</v>
      </c>
      <c r="D901" s="145">
        <f t="shared" si="211"/>
        <v>1097663.5151700841</v>
      </c>
      <c r="E901" s="144">
        <v>0</v>
      </c>
      <c r="F901" s="144">
        <v>0</v>
      </c>
      <c r="G901" s="144">
        <v>0</v>
      </c>
      <c r="H901" s="144">
        <v>0</v>
      </c>
      <c r="I901" s="144">
        <v>0</v>
      </c>
      <c r="J901" s="144">
        <v>0</v>
      </c>
      <c r="K901" s="144">
        <v>0</v>
      </c>
      <c r="L901" s="144">
        <v>0</v>
      </c>
      <c r="M901" s="144">
        <v>0</v>
      </c>
      <c r="N901" s="144">
        <v>0</v>
      </c>
      <c r="O901" s="144">
        <v>0</v>
      </c>
      <c r="P901" s="144">
        <v>0</v>
      </c>
      <c r="Q901" s="144">
        <v>0</v>
      </c>
      <c r="R901" s="143">
        <f t="shared" si="212"/>
        <v>0</v>
      </c>
      <c r="S901" s="143">
        <f t="shared" si="213"/>
        <v>0</v>
      </c>
      <c r="T901" s="143">
        <f t="shared" si="214"/>
        <v>0</v>
      </c>
      <c r="U901" s="143">
        <f t="shared" si="215"/>
        <v>0</v>
      </c>
      <c r="V901" s="143">
        <f t="shared" si="216"/>
        <v>0</v>
      </c>
      <c r="W901" s="143">
        <f t="shared" si="217"/>
        <v>0</v>
      </c>
      <c r="X901" s="143">
        <f t="shared" si="218"/>
        <v>0</v>
      </c>
      <c r="Y901" s="143">
        <f t="shared" si="219"/>
        <v>0</v>
      </c>
      <c r="Z901" s="143">
        <f t="shared" si="220"/>
        <v>0</v>
      </c>
      <c r="AA901" s="143">
        <f t="shared" si="221"/>
        <v>0</v>
      </c>
      <c r="AB901" s="143">
        <f t="shared" si="222"/>
        <v>0</v>
      </c>
      <c r="AC901" s="143">
        <f t="shared" si="223"/>
        <v>0</v>
      </c>
      <c r="AD901" s="143">
        <f t="shared" si="224"/>
        <v>0</v>
      </c>
      <c r="AE901" s="142"/>
    </row>
    <row r="902" spans="1:31" x14ac:dyDescent="0.3">
      <c r="A902" s="147" t="s">
        <v>2774</v>
      </c>
      <c r="B902" s="147">
        <v>0.30940120752759714</v>
      </c>
      <c r="C902" s="146">
        <f t="shared" si="210"/>
        <v>6.0089491891167563E-4</v>
      </c>
      <c r="D902" s="145">
        <f t="shared" si="211"/>
        <v>600894.91891167557</v>
      </c>
      <c r="E902" s="144">
        <v>9.61</v>
      </c>
      <c r="F902" s="144">
        <v>9.61</v>
      </c>
      <c r="G902" s="144">
        <v>0</v>
      </c>
      <c r="H902" s="144">
        <v>0</v>
      </c>
      <c r="I902" s="144">
        <v>0</v>
      </c>
      <c r="J902" s="144">
        <v>0</v>
      </c>
      <c r="K902" s="144">
        <v>0</v>
      </c>
      <c r="L902" s="144">
        <v>0</v>
      </c>
      <c r="M902" s="144">
        <v>0</v>
      </c>
      <c r="N902" s="144">
        <v>0</v>
      </c>
      <c r="O902" s="144">
        <v>0</v>
      </c>
      <c r="P902" s="144">
        <v>0</v>
      </c>
      <c r="Q902" s="144">
        <v>9.61</v>
      </c>
      <c r="R902" s="143">
        <f t="shared" si="212"/>
        <v>57746.001707412026</v>
      </c>
      <c r="S902" s="143">
        <f t="shared" si="213"/>
        <v>57746.001707412026</v>
      </c>
      <c r="T902" s="143">
        <f t="shared" si="214"/>
        <v>0</v>
      </c>
      <c r="U902" s="143">
        <f t="shared" si="215"/>
        <v>0</v>
      </c>
      <c r="V902" s="143">
        <f t="shared" si="216"/>
        <v>0</v>
      </c>
      <c r="W902" s="143">
        <f t="shared" si="217"/>
        <v>0</v>
      </c>
      <c r="X902" s="143">
        <f t="shared" si="218"/>
        <v>0</v>
      </c>
      <c r="Y902" s="143">
        <f t="shared" si="219"/>
        <v>0</v>
      </c>
      <c r="Z902" s="143">
        <f t="shared" si="220"/>
        <v>0</v>
      </c>
      <c r="AA902" s="143">
        <f t="shared" si="221"/>
        <v>0</v>
      </c>
      <c r="AB902" s="143">
        <f t="shared" si="222"/>
        <v>0</v>
      </c>
      <c r="AC902" s="143">
        <f t="shared" si="223"/>
        <v>0</v>
      </c>
      <c r="AD902" s="143">
        <f t="shared" si="224"/>
        <v>57746.001707412026</v>
      </c>
      <c r="AE902" s="142"/>
    </row>
    <row r="903" spans="1:31" x14ac:dyDescent="0.3">
      <c r="A903" s="147" t="s">
        <v>2773</v>
      </c>
      <c r="B903" s="147">
        <v>0.76018620853437091</v>
      </c>
      <c r="C903" s="146">
        <f t="shared" si="210"/>
        <v>1.476374425895837E-3</v>
      </c>
      <c r="D903" s="145">
        <f t="shared" si="211"/>
        <v>1476374.4258958369</v>
      </c>
      <c r="E903" s="144">
        <v>0</v>
      </c>
      <c r="F903" s="144">
        <v>0</v>
      </c>
      <c r="G903" s="144">
        <v>0</v>
      </c>
      <c r="H903" s="144">
        <v>0</v>
      </c>
      <c r="I903" s="144">
        <v>0</v>
      </c>
      <c r="J903" s="144">
        <v>0</v>
      </c>
      <c r="K903" s="144">
        <v>0</v>
      </c>
      <c r="L903" s="144">
        <v>0</v>
      </c>
      <c r="M903" s="144">
        <v>0</v>
      </c>
      <c r="N903" s="144">
        <v>0</v>
      </c>
      <c r="O903" s="144">
        <v>0</v>
      </c>
      <c r="P903" s="144">
        <v>0</v>
      </c>
      <c r="Q903" s="144">
        <v>0</v>
      </c>
      <c r="R903" s="143">
        <f t="shared" si="212"/>
        <v>0</v>
      </c>
      <c r="S903" s="143">
        <f t="shared" si="213"/>
        <v>0</v>
      </c>
      <c r="T903" s="143">
        <f t="shared" si="214"/>
        <v>0</v>
      </c>
      <c r="U903" s="143">
        <f t="shared" si="215"/>
        <v>0</v>
      </c>
      <c r="V903" s="143">
        <f t="shared" si="216"/>
        <v>0</v>
      </c>
      <c r="W903" s="143">
        <f t="shared" si="217"/>
        <v>0</v>
      </c>
      <c r="X903" s="143">
        <f t="shared" si="218"/>
        <v>0</v>
      </c>
      <c r="Y903" s="143">
        <f t="shared" si="219"/>
        <v>0</v>
      </c>
      <c r="Z903" s="143">
        <f t="shared" si="220"/>
        <v>0</v>
      </c>
      <c r="AA903" s="143">
        <f t="shared" si="221"/>
        <v>0</v>
      </c>
      <c r="AB903" s="143">
        <f t="shared" si="222"/>
        <v>0</v>
      </c>
      <c r="AC903" s="143">
        <f t="shared" si="223"/>
        <v>0</v>
      </c>
      <c r="AD903" s="143">
        <f t="shared" si="224"/>
        <v>0</v>
      </c>
      <c r="AE903" s="142"/>
    </row>
    <row r="904" spans="1:31" x14ac:dyDescent="0.3">
      <c r="A904" s="147" t="s">
        <v>2772</v>
      </c>
      <c r="B904" s="147">
        <v>0.74739886811409939</v>
      </c>
      <c r="C904" s="146">
        <f t="shared" si="210"/>
        <v>1.4515398496304883E-3</v>
      </c>
      <c r="D904" s="145">
        <f t="shared" si="211"/>
        <v>1451539.8496304883</v>
      </c>
      <c r="E904" s="144">
        <v>0</v>
      </c>
      <c r="F904" s="144">
        <v>0</v>
      </c>
      <c r="G904" s="144">
        <v>0</v>
      </c>
      <c r="H904" s="144">
        <v>0</v>
      </c>
      <c r="I904" s="144">
        <v>0</v>
      </c>
      <c r="J904" s="144">
        <v>0</v>
      </c>
      <c r="K904" s="144">
        <v>0</v>
      </c>
      <c r="L904" s="144">
        <v>0</v>
      </c>
      <c r="M904" s="144">
        <v>0</v>
      </c>
      <c r="N904" s="144">
        <v>0</v>
      </c>
      <c r="O904" s="144">
        <v>0</v>
      </c>
      <c r="P904" s="144">
        <v>0</v>
      </c>
      <c r="Q904" s="144">
        <v>0</v>
      </c>
      <c r="R904" s="143">
        <f t="shared" si="212"/>
        <v>0</v>
      </c>
      <c r="S904" s="143">
        <f t="shared" si="213"/>
        <v>0</v>
      </c>
      <c r="T904" s="143">
        <f t="shared" si="214"/>
        <v>0</v>
      </c>
      <c r="U904" s="143">
        <f t="shared" si="215"/>
        <v>0</v>
      </c>
      <c r="V904" s="143">
        <f t="shared" si="216"/>
        <v>0</v>
      </c>
      <c r="W904" s="143">
        <f t="shared" si="217"/>
        <v>0</v>
      </c>
      <c r="X904" s="143">
        <f t="shared" si="218"/>
        <v>0</v>
      </c>
      <c r="Y904" s="143">
        <f t="shared" si="219"/>
        <v>0</v>
      </c>
      <c r="Z904" s="143">
        <f t="shared" si="220"/>
        <v>0</v>
      </c>
      <c r="AA904" s="143">
        <f t="shared" si="221"/>
        <v>0</v>
      </c>
      <c r="AB904" s="143">
        <f t="shared" si="222"/>
        <v>0</v>
      </c>
      <c r="AC904" s="143">
        <f t="shared" si="223"/>
        <v>0</v>
      </c>
      <c r="AD904" s="143">
        <f t="shared" si="224"/>
        <v>0</v>
      </c>
      <c r="AE904" s="142"/>
    </row>
    <row r="905" spans="1:31" x14ac:dyDescent="0.3">
      <c r="A905" s="147" t="s">
        <v>2771</v>
      </c>
      <c r="B905" s="147">
        <v>0.38148069131278761</v>
      </c>
      <c r="C905" s="146">
        <f t="shared" si="210"/>
        <v>7.4088207639694237E-4</v>
      </c>
      <c r="D905" s="145">
        <f t="shared" si="211"/>
        <v>740882.07639694237</v>
      </c>
      <c r="E905" s="144">
        <v>0</v>
      </c>
      <c r="F905" s="144">
        <v>0</v>
      </c>
      <c r="G905" s="144">
        <v>0</v>
      </c>
      <c r="H905" s="144">
        <v>0</v>
      </c>
      <c r="I905" s="144">
        <v>0</v>
      </c>
      <c r="J905" s="144">
        <v>0</v>
      </c>
      <c r="K905" s="144">
        <v>0</v>
      </c>
      <c r="L905" s="144">
        <v>0</v>
      </c>
      <c r="M905" s="144">
        <v>0</v>
      </c>
      <c r="N905" s="144">
        <v>0</v>
      </c>
      <c r="O905" s="144">
        <v>0</v>
      </c>
      <c r="P905" s="144">
        <v>0</v>
      </c>
      <c r="Q905" s="144">
        <v>0</v>
      </c>
      <c r="R905" s="143">
        <f t="shared" si="212"/>
        <v>0</v>
      </c>
      <c r="S905" s="143">
        <f t="shared" si="213"/>
        <v>0</v>
      </c>
      <c r="T905" s="143">
        <f t="shared" si="214"/>
        <v>0</v>
      </c>
      <c r="U905" s="143">
        <f t="shared" si="215"/>
        <v>0</v>
      </c>
      <c r="V905" s="143">
        <f t="shared" si="216"/>
        <v>0</v>
      </c>
      <c r="W905" s="143">
        <f t="shared" si="217"/>
        <v>0</v>
      </c>
      <c r="X905" s="143">
        <f t="shared" si="218"/>
        <v>0</v>
      </c>
      <c r="Y905" s="143">
        <f t="shared" si="219"/>
        <v>0</v>
      </c>
      <c r="Z905" s="143">
        <f t="shared" si="220"/>
        <v>0</v>
      </c>
      <c r="AA905" s="143">
        <f t="shared" si="221"/>
        <v>0</v>
      </c>
      <c r="AB905" s="143">
        <f t="shared" si="222"/>
        <v>0</v>
      </c>
      <c r="AC905" s="143">
        <f t="shared" si="223"/>
        <v>0</v>
      </c>
      <c r="AD905" s="143">
        <f t="shared" si="224"/>
        <v>0</v>
      </c>
      <c r="AE905" s="142"/>
    </row>
    <row r="906" spans="1:31" x14ac:dyDescent="0.3">
      <c r="A906" s="147" t="s">
        <v>2770</v>
      </c>
      <c r="B906" s="147">
        <v>0.32411874502316329</v>
      </c>
      <c r="C906" s="146">
        <f t="shared" si="210"/>
        <v>6.294781735493904E-4</v>
      </c>
      <c r="D906" s="145">
        <f t="shared" si="211"/>
        <v>629478.1735493904</v>
      </c>
      <c r="E906" s="144">
        <v>0</v>
      </c>
      <c r="F906" s="144">
        <v>0</v>
      </c>
      <c r="G906" s="144">
        <v>0</v>
      </c>
      <c r="H906" s="144">
        <v>0</v>
      </c>
      <c r="I906" s="144">
        <v>0</v>
      </c>
      <c r="J906" s="144">
        <v>0</v>
      </c>
      <c r="K906" s="144">
        <v>0</v>
      </c>
      <c r="L906" s="144">
        <v>0</v>
      </c>
      <c r="M906" s="144">
        <v>0</v>
      </c>
      <c r="N906" s="144">
        <v>0</v>
      </c>
      <c r="O906" s="144">
        <v>0</v>
      </c>
      <c r="P906" s="144">
        <v>0</v>
      </c>
      <c r="Q906" s="144">
        <v>0</v>
      </c>
      <c r="R906" s="143">
        <f t="shared" si="212"/>
        <v>0</v>
      </c>
      <c r="S906" s="143">
        <f t="shared" si="213"/>
        <v>0</v>
      </c>
      <c r="T906" s="143">
        <f t="shared" si="214"/>
        <v>0</v>
      </c>
      <c r="U906" s="143">
        <f t="shared" si="215"/>
        <v>0</v>
      </c>
      <c r="V906" s="143">
        <f t="shared" si="216"/>
        <v>0</v>
      </c>
      <c r="W906" s="143">
        <f t="shared" si="217"/>
        <v>0</v>
      </c>
      <c r="X906" s="143">
        <f t="shared" si="218"/>
        <v>0</v>
      </c>
      <c r="Y906" s="143">
        <f t="shared" si="219"/>
        <v>0</v>
      </c>
      <c r="Z906" s="143">
        <f t="shared" si="220"/>
        <v>0</v>
      </c>
      <c r="AA906" s="143">
        <f t="shared" si="221"/>
        <v>0</v>
      </c>
      <c r="AB906" s="143">
        <f t="shared" si="222"/>
        <v>0</v>
      </c>
      <c r="AC906" s="143">
        <f t="shared" si="223"/>
        <v>0</v>
      </c>
      <c r="AD906" s="143">
        <f t="shared" si="224"/>
        <v>0</v>
      </c>
      <c r="AE906" s="142"/>
    </row>
    <row r="907" spans="1:31" x14ac:dyDescent="0.3">
      <c r="A907" s="147" t="s">
        <v>2769</v>
      </c>
      <c r="B907" s="147">
        <v>0.92463428088027311</v>
      </c>
      <c r="C907" s="146">
        <f t="shared" si="210"/>
        <v>1.7957526593781945E-3</v>
      </c>
      <c r="D907" s="145">
        <f t="shared" si="211"/>
        <v>1795752.6593781945</v>
      </c>
      <c r="E907" s="144">
        <v>0</v>
      </c>
      <c r="F907" s="144">
        <v>0</v>
      </c>
      <c r="G907" s="144">
        <v>0</v>
      </c>
      <c r="H907" s="144">
        <v>0</v>
      </c>
      <c r="I907" s="144">
        <v>0</v>
      </c>
      <c r="J907" s="144">
        <v>0</v>
      </c>
      <c r="K907" s="144">
        <v>0</v>
      </c>
      <c r="L907" s="144">
        <v>0</v>
      </c>
      <c r="M907" s="144">
        <v>0</v>
      </c>
      <c r="N907" s="144">
        <v>0</v>
      </c>
      <c r="O907" s="144">
        <v>0</v>
      </c>
      <c r="P907" s="144">
        <v>0</v>
      </c>
      <c r="Q907" s="144">
        <v>0</v>
      </c>
      <c r="R907" s="143">
        <f t="shared" si="212"/>
        <v>0</v>
      </c>
      <c r="S907" s="143">
        <f t="shared" si="213"/>
        <v>0</v>
      </c>
      <c r="T907" s="143">
        <f t="shared" si="214"/>
        <v>0</v>
      </c>
      <c r="U907" s="143">
        <f t="shared" si="215"/>
        <v>0</v>
      </c>
      <c r="V907" s="143">
        <f t="shared" si="216"/>
        <v>0</v>
      </c>
      <c r="W907" s="143">
        <f t="shared" si="217"/>
        <v>0</v>
      </c>
      <c r="X907" s="143">
        <f t="shared" si="218"/>
        <v>0</v>
      </c>
      <c r="Y907" s="143">
        <f t="shared" si="219"/>
        <v>0</v>
      </c>
      <c r="Z907" s="143">
        <f t="shared" si="220"/>
        <v>0</v>
      </c>
      <c r="AA907" s="143">
        <f t="shared" si="221"/>
        <v>0</v>
      </c>
      <c r="AB907" s="143">
        <f t="shared" si="222"/>
        <v>0</v>
      </c>
      <c r="AC907" s="143">
        <f t="shared" si="223"/>
        <v>0</v>
      </c>
      <c r="AD907" s="143">
        <f t="shared" si="224"/>
        <v>0</v>
      </c>
      <c r="AE907" s="142"/>
    </row>
    <row r="908" spans="1:31" x14ac:dyDescent="0.3">
      <c r="A908" s="147" t="s">
        <v>2768</v>
      </c>
      <c r="B908" s="147">
        <v>0.35919119215255979</v>
      </c>
      <c r="C908" s="146">
        <f t="shared" si="210"/>
        <v>6.9759314776768908E-4</v>
      </c>
      <c r="D908" s="145">
        <f t="shared" si="211"/>
        <v>697593.14776768908</v>
      </c>
      <c r="E908" s="144">
        <v>8.8699999999999992</v>
      </c>
      <c r="F908" s="144">
        <v>8.4</v>
      </c>
      <c r="G908" s="144">
        <v>0</v>
      </c>
      <c r="H908" s="144">
        <v>0</v>
      </c>
      <c r="I908" s="144">
        <v>0</v>
      </c>
      <c r="J908" s="144">
        <v>0</v>
      </c>
      <c r="K908" s="144">
        <v>0</v>
      </c>
      <c r="L908" s="144">
        <v>0</v>
      </c>
      <c r="M908" s="144">
        <v>0</v>
      </c>
      <c r="N908" s="144">
        <v>0</v>
      </c>
      <c r="O908" s="144">
        <v>0</v>
      </c>
      <c r="P908" s="144">
        <v>0</v>
      </c>
      <c r="Q908" s="144">
        <v>8.8699999999999992</v>
      </c>
      <c r="R908" s="143">
        <f t="shared" si="212"/>
        <v>61876.512206994019</v>
      </c>
      <c r="S908" s="143">
        <f t="shared" si="213"/>
        <v>58597.824412485883</v>
      </c>
      <c r="T908" s="143">
        <f t="shared" si="214"/>
        <v>0</v>
      </c>
      <c r="U908" s="143">
        <f t="shared" si="215"/>
        <v>0</v>
      </c>
      <c r="V908" s="143">
        <f t="shared" si="216"/>
        <v>0</v>
      </c>
      <c r="W908" s="143">
        <f t="shared" si="217"/>
        <v>0</v>
      </c>
      <c r="X908" s="143">
        <f t="shared" si="218"/>
        <v>0</v>
      </c>
      <c r="Y908" s="143">
        <f t="shared" si="219"/>
        <v>0</v>
      </c>
      <c r="Z908" s="143">
        <f t="shared" si="220"/>
        <v>0</v>
      </c>
      <c r="AA908" s="143">
        <f t="shared" si="221"/>
        <v>0</v>
      </c>
      <c r="AB908" s="143">
        <f t="shared" si="222"/>
        <v>0</v>
      </c>
      <c r="AC908" s="143">
        <f t="shared" si="223"/>
        <v>0</v>
      </c>
      <c r="AD908" s="143">
        <f t="shared" si="224"/>
        <v>61876.512206994019</v>
      </c>
      <c r="AE908" s="142"/>
    </row>
    <row r="909" spans="1:31" x14ac:dyDescent="0.3">
      <c r="A909" s="147" t="s">
        <v>2767</v>
      </c>
      <c r="B909" s="147">
        <v>0.81799828572161626</v>
      </c>
      <c r="C909" s="146">
        <f t="shared" si="210"/>
        <v>1.5886525379017404E-3</v>
      </c>
      <c r="D909" s="145">
        <f t="shared" si="211"/>
        <v>1588652.5379017403</v>
      </c>
      <c r="E909" s="144">
        <v>0</v>
      </c>
      <c r="F909" s="144">
        <v>0</v>
      </c>
      <c r="G909" s="144">
        <v>0</v>
      </c>
      <c r="H909" s="144">
        <v>0</v>
      </c>
      <c r="I909" s="144">
        <v>0</v>
      </c>
      <c r="J909" s="144">
        <v>0</v>
      </c>
      <c r="K909" s="144">
        <v>0</v>
      </c>
      <c r="L909" s="144">
        <v>0</v>
      </c>
      <c r="M909" s="144">
        <v>0</v>
      </c>
      <c r="N909" s="144">
        <v>0</v>
      </c>
      <c r="O909" s="144">
        <v>0</v>
      </c>
      <c r="P909" s="144">
        <v>0</v>
      </c>
      <c r="Q909" s="144">
        <v>0</v>
      </c>
      <c r="R909" s="143">
        <f t="shared" si="212"/>
        <v>0</v>
      </c>
      <c r="S909" s="143">
        <f t="shared" si="213"/>
        <v>0</v>
      </c>
      <c r="T909" s="143">
        <f t="shared" si="214"/>
        <v>0</v>
      </c>
      <c r="U909" s="143">
        <f t="shared" si="215"/>
        <v>0</v>
      </c>
      <c r="V909" s="143">
        <f t="shared" si="216"/>
        <v>0</v>
      </c>
      <c r="W909" s="143">
        <f t="shared" si="217"/>
        <v>0</v>
      </c>
      <c r="X909" s="143">
        <f t="shared" si="218"/>
        <v>0</v>
      </c>
      <c r="Y909" s="143">
        <f t="shared" si="219"/>
        <v>0</v>
      </c>
      <c r="Z909" s="143">
        <f t="shared" si="220"/>
        <v>0</v>
      </c>
      <c r="AA909" s="143">
        <f t="shared" si="221"/>
        <v>0</v>
      </c>
      <c r="AB909" s="143">
        <f t="shared" si="222"/>
        <v>0</v>
      </c>
      <c r="AC909" s="143">
        <f t="shared" si="223"/>
        <v>0</v>
      </c>
      <c r="AD909" s="143">
        <f t="shared" si="224"/>
        <v>0</v>
      </c>
      <c r="AE909" s="142"/>
    </row>
    <row r="910" spans="1:31" x14ac:dyDescent="0.3">
      <c r="A910" s="147" t="s">
        <v>2766</v>
      </c>
      <c r="B910" s="147">
        <v>0.10188776364496999</v>
      </c>
      <c r="C910" s="146">
        <f t="shared" si="210"/>
        <v>1.9787847617910582E-4</v>
      </c>
      <c r="D910" s="145">
        <f t="shared" si="211"/>
        <v>197878.47617910581</v>
      </c>
      <c r="E910" s="144">
        <v>0</v>
      </c>
      <c r="F910" s="144">
        <v>0</v>
      </c>
      <c r="G910" s="144">
        <v>0</v>
      </c>
      <c r="H910" s="144">
        <v>0</v>
      </c>
      <c r="I910" s="144">
        <v>0</v>
      </c>
      <c r="J910" s="144">
        <v>0</v>
      </c>
      <c r="K910" s="144">
        <v>0</v>
      </c>
      <c r="L910" s="144">
        <v>0</v>
      </c>
      <c r="M910" s="144">
        <v>0</v>
      </c>
      <c r="N910" s="144">
        <v>0</v>
      </c>
      <c r="O910" s="144">
        <v>0</v>
      </c>
      <c r="P910" s="144">
        <v>0</v>
      </c>
      <c r="Q910" s="144">
        <v>0</v>
      </c>
      <c r="R910" s="143">
        <f t="shared" si="212"/>
        <v>0</v>
      </c>
      <c r="S910" s="143">
        <f t="shared" si="213"/>
        <v>0</v>
      </c>
      <c r="T910" s="143">
        <f t="shared" si="214"/>
        <v>0</v>
      </c>
      <c r="U910" s="143">
        <f t="shared" si="215"/>
        <v>0</v>
      </c>
      <c r="V910" s="143">
        <f t="shared" si="216"/>
        <v>0</v>
      </c>
      <c r="W910" s="143">
        <f t="shared" si="217"/>
        <v>0</v>
      </c>
      <c r="X910" s="143">
        <f t="shared" si="218"/>
        <v>0</v>
      </c>
      <c r="Y910" s="143">
        <f t="shared" si="219"/>
        <v>0</v>
      </c>
      <c r="Z910" s="143">
        <f t="shared" si="220"/>
        <v>0</v>
      </c>
      <c r="AA910" s="143">
        <f t="shared" si="221"/>
        <v>0</v>
      </c>
      <c r="AB910" s="143">
        <f t="shared" si="222"/>
        <v>0</v>
      </c>
      <c r="AC910" s="143">
        <f t="shared" si="223"/>
        <v>0</v>
      </c>
      <c r="AD910" s="143">
        <f t="shared" si="224"/>
        <v>0</v>
      </c>
      <c r="AE910" s="142"/>
    </row>
    <row r="911" spans="1:31" x14ac:dyDescent="0.3">
      <c r="A911" s="147" t="s">
        <v>2765</v>
      </c>
      <c r="B911" s="147">
        <v>2.5160767780566862E-2</v>
      </c>
      <c r="C911" s="146">
        <f t="shared" si="210"/>
        <v>4.8865282834782349E-5</v>
      </c>
      <c r="D911" s="145">
        <f t="shared" si="211"/>
        <v>48865.282834782352</v>
      </c>
      <c r="E911" s="144">
        <v>0</v>
      </c>
      <c r="F911" s="144">
        <v>0</v>
      </c>
      <c r="G911" s="144">
        <v>0</v>
      </c>
      <c r="H911" s="144">
        <v>0</v>
      </c>
      <c r="I911" s="144">
        <v>0</v>
      </c>
      <c r="J911" s="144">
        <v>0</v>
      </c>
      <c r="K911" s="144">
        <v>0</v>
      </c>
      <c r="L911" s="144">
        <v>0</v>
      </c>
      <c r="M911" s="144">
        <v>0</v>
      </c>
      <c r="N911" s="144">
        <v>0</v>
      </c>
      <c r="O911" s="144">
        <v>0</v>
      </c>
      <c r="P911" s="144">
        <v>0</v>
      </c>
      <c r="Q911" s="144">
        <v>0</v>
      </c>
      <c r="R911" s="143">
        <f t="shared" si="212"/>
        <v>0</v>
      </c>
      <c r="S911" s="143">
        <f t="shared" si="213"/>
        <v>0</v>
      </c>
      <c r="T911" s="143">
        <f t="shared" si="214"/>
        <v>0</v>
      </c>
      <c r="U911" s="143">
        <f t="shared" si="215"/>
        <v>0</v>
      </c>
      <c r="V911" s="143">
        <f t="shared" si="216"/>
        <v>0</v>
      </c>
      <c r="W911" s="143">
        <f t="shared" si="217"/>
        <v>0</v>
      </c>
      <c r="X911" s="143">
        <f t="shared" si="218"/>
        <v>0</v>
      </c>
      <c r="Y911" s="143">
        <f t="shared" si="219"/>
        <v>0</v>
      </c>
      <c r="Z911" s="143">
        <f t="shared" si="220"/>
        <v>0</v>
      </c>
      <c r="AA911" s="143">
        <f t="shared" si="221"/>
        <v>0</v>
      </c>
      <c r="AB911" s="143">
        <f t="shared" si="222"/>
        <v>0</v>
      </c>
      <c r="AC911" s="143">
        <f t="shared" si="223"/>
        <v>0</v>
      </c>
      <c r="AD911" s="143">
        <f t="shared" si="224"/>
        <v>0</v>
      </c>
      <c r="AE911" s="142"/>
    </row>
    <row r="912" spans="1:31" x14ac:dyDescent="0.3">
      <c r="A912" s="147" t="s">
        <v>2764</v>
      </c>
      <c r="B912" s="147">
        <v>0.68771534037844029</v>
      </c>
      <c r="C912" s="146">
        <f t="shared" si="210"/>
        <v>1.3356271521796138E-3</v>
      </c>
      <c r="D912" s="145">
        <f t="shared" si="211"/>
        <v>1335627.1521796137</v>
      </c>
      <c r="E912" s="144">
        <v>0</v>
      </c>
      <c r="F912" s="144">
        <v>0</v>
      </c>
      <c r="G912" s="144">
        <v>7.74</v>
      </c>
      <c r="H912" s="144">
        <v>0</v>
      </c>
      <c r="I912" s="144">
        <v>0</v>
      </c>
      <c r="J912" s="144">
        <v>0</v>
      </c>
      <c r="K912" s="144">
        <v>0</v>
      </c>
      <c r="L912" s="144">
        <v>0</v>
      </c>
      <c r="M912" s="144">
        <v>0</v>
      </c>
      <c r="N912" s="144">
        <v>0</v>
      </c>
      <c r="O912" s="144">
        <v>0</v>
      </c>
      <c r="P912" s="144">
        <v>0</v>
      </c>
      <c r="Q912" s="144">
        <v>7.74</v>
      </c>
      <c r="R912" s="143">
        <f t="shared" si="212"/>
        <v>0</v>
      </c>
      <c r="S912" s="143">
        <f t="shared" si="213"/>
        <v>0</v>
      </c>
      <c r="T912" s="143">
        <f t="shared" si="214"/>
        <v>103377.5415787021</v>
      </c>
      <c r="U912" s="143">
        <f t="shared" si="215"/>
        <v>0</v>
      </c>
      <c r="V912" s="143">
        <f t="shared" si="216"/>
        <v>0</v>
      </c>
      <c r="W912" s="143">
        <f t="shared" si="217"/>
        <v>0</v>
      </c>
      <c r="X912" s="143">
        <f t="shared" si="218"/>
        <v>0</v>
      </c>
      <c r="Y912" s="143">
        <f t="shared" si="219"/>
        <v>0</v>
      </c>
      <c r="Z912" s="143">
        <f t="shared" si="220"/>
        <v>0</v>
      </c>
      <c r="AA912" s="143">
        <f t="shared" si="221"/>
        <v>0</v>
      </c>
      <c r="AB912" s="143">
        <f t="shared" si="222"/>
        <v>0</v>
      </c>
      <c r="AC912" s="143">
        <f t="shared" si="223"/>
        <v>0</v>
      </c>
      <c r="AD912" s="143">
        <f t="shared" si="224"/>
        <v>103377.5415787021</v>
      </c>
      <c r="AE912" s="142"/>
    </row>
    <row r="913" spans="1:31" x14ac:dyDescent="0.3">
      <c r="A913" s="147" t="s">
        <v>2763</v>
      </c>
      <c r="B913" s="147">
        <v>0.89462512888197598</v>
      </c>
      <c r="C913" s="146">
        <f t="shared" si="210"/>
        <v>1.7374712224674594E-3</v>
      </c>
      <c r="D913" s="145">
        <f t="shared" si="211"/>
        <v>1737471.2224674593</v>
      </c>
      <c r="E913" s="144">
        <v>0</v>
      </c>
      <c r="F913" s="144">
        <v>0</v>
      </c>
      <c r="G913" s="144">
        <v>0</v>
      </c>
      <c r="H913" s="144">
        <v>0</v>
      </c>
      <c r="I913" s="144">
        <v>2.52</v>
      </c>
      <c r="J913" s="144">
        <v>0</v>
      </c>
      <c r="K913" s="144">
        <v>0</v>
      </c>
      <c r="L913" s="144">
        <v>2.52</v>
      </c>
      <c r="M913" s="144">
        <v>0</v>
      </c>
      <c r="N913" s="144">
        <v>0</v>
      </c>
      <c r="O913" s="144">
        <v>0</v>
      </c>
      <c r="P913" s="144">
        <v>0</v>
      </c>
      <c r="Q913" s="144">
        <v>0</v>
      </c>
      <c r="R913" s="143">
        <f t="shared" si="212"/>
        <v>0</v>
      </c>
      <c r="S913" s="143">
        <f t="shared" si="213"/>
        <v>0</v>
      </c>
      <c r="T913" s="143">
        <f t="shared" si="214"/>
        <v>0</v>
      </c>
      <c r="U913" s="143">
        <f t="shared" si="215"/>
        <v>0</v>
      </c>
      <c r="V913" s="143">
        <f t="shared" si="216"/>
        <v>43784.274806179972</v>
      </c>
      <c r="W913" s="143">
        <f t="shared" si="217"/>
        <v>0</v>
      </c>
      <c r="X913" s="143">
        <f t="shared" si="218"/>
        <v>0</v>
      </c>
      <c r="Y913" s="143">
        <f t="shared" si="219"/>
        <v>43784.274806179972</v>
      </c>
      <c r="Z913" s="143">
        <f t="shared" si="220"/>
        <v>0</v>
      </c>
      <c r="AA913" s="143">
        <f t="shared" si="221"/>
        <v>0</v>
      </c>
      <c r="AB913" s="143">
        <f t="shared" si="222"/>
        <v>0</v>
      </c>
      <c r="AC913" s="143">
        <f t="shared" si="223"/>
        <v>0</v>
      </c>
      <c r="AD913" s="143">
        <f t="shared" si="224"/>
        <v>0</v>
      </c>
      <c r="AE913" s="142"/>
    </row>
    <row r="914" spans="1:31" x14ac:dyDescent="0.3">
      <c r="A914" s="147" t="s">
        <v>2762</v>
      </c>
      <c r="B914" s="147">
        <v>0.39005297893488811</v>
      </c>
      <c r="C914" s="146">
        <f t="shared" si="210"/>
        <v>7.5753050552471233E-4</v>
      </c>
      <c r="D914" s="145">
        <f t="shared" si="211"/>
        <v>757530.50552471238</v>
      </c>
      <c r="E914" s="144">
        <v>0</v>
      </c>
      <c r="F914" s="144">
        <v>0</v>
      </c>
      <c r="G914" s="144">
        <v>0</v>
      </c>
      <c r="H914" s="144">
        <v>0</v>
      </c>
      <c r="I914" s="144">
        <v>0</v>
      </c>
      <c r="J914" s="144">
        <v>0</v>
      </c>
      <c r="K914" s="144">
        <v>0</v>
      </c>
      <c r="L914" s="144">
        <v>0</v>
      </c>
      <c r="M914" s="144">
        <v>0</v>
      </c>
      <c r="N914" s="144">
        <v>0</v>
      </c>
      <c r="O914" s="144">
        <v>0</v>
      </c>
      <c r="P914" s="144">
        <v>0</v>
      </c>
      <c r="Q914" s="144">
        <v>0</v>
      </c>
      <c r="R914" s="143">
        <f t="shared" si="212"/>
        <v>0</v>
      </c>
      <c r="S914" s="143">
        <f t="shared" si="213"/>
        <v>0</v>
      </c>
      <c r="T914" s="143">
        <f t="shared" si="214"/>
        <v>0</v>
      </c>
      <c r="U914" s="143">
        <f t="shared" si="215"/>
        <v>0</v>
      </c>
      <c r="V914" s="143">
        <f t="shared" si="216"/>
        <v>0</v>
      </c>
      <c r="W914" s="143">
        <f t="shared" si="217"/>
        <v>0</v>
      </c>
      <c r="X914" s="143">
        <f t="shared" si="218"/>
        <v>0</v>
      </c>
      <c r="Y914" s="143">
        <f t="shared" si="219"/>
        <v>0</v>
      </c>
      <c r="Z914" s="143">
        <f t="shared" si="220"/>
        <v>0</v>
      </c>
      <c r="AA914" s="143">
        <f t="shared" si="221"/>
        <v>0</v>
      </c>
      <c r="AB914" s="143">
        <f t="shared" si="222"/>
        <v>0</v>
      </c>
      <c r="AC914" s="143">
        <f t="shared" si="223"/>
        <v>0</v>
      </c>
      <c r="AD914" s="143">
        <f t="shared" si="224"/>
        <v>0</v>
      </c>
      <c r="AE914" s="142"/>
    </row>
    <row r="915" spans="1:31" x14ac:dyDescent="0.3">
      <c r="A915" s="147" t="s">
        <v>2761</v>
      </c>
      <c r="B915" s="147">
        <v>0.67206423106275537</v>
      </c>
      <c r="C915" s="146">
        <f t="shared" si="210"/>
        <v>1.3052307870901614E-3</v>
      </c>
      <c r="D915" s="145">
        <f t="shared" si="211"/>
        <v>1305230.7870901613</v>
      </c>
      <c r="E915" s="144">
        <v>0</v>
      </c>
      <c r="F915" s="144">
        <v>0</v>
      </c>
      <c r="G915" s="144">
        <v>0</v>
      </c>
      <c r="H915" s="144">
        <v>0</v>
      </c>
      <c r="I915" s="144">
        <v>0</v>
      </c>
      <c r="J915" s="144">
        <v>0</v>
      </c>
      <c r="K915" s="144">
        <v>0</v>
      </c>
      <c r="L915" s="144">
        <v>0</v>
      </c>
      <c r="M915" s="144">
        <v>0</v>
      </c>
      <c r="N915" s="144">
        <v>0</v>
      </c>
      <c r="O915" s="144">
        <v>0</v>
      </c>
      <c r="P915" s="144">
        <v>0</v>
      </c>
      <c r="Q915" s="144">
        <v>0</v>
      </c>
      <c r="R915" s="143">
        <f t="shared" si="212"/>
        <v>0</v>
      </c>
      <c r="S915" s="143">
        <f t="shared" si="213"/>
        <v>0</v>
      </c>
      <c r="T915" s="143">
        <f t="shared" si="214"/>
        <v>0</v>
      </c>
      <c r="U915" s="143">
        <f t="shared" si="215"/>
        <v>0</v>
      </c>
      <c r="V915" s="143">
        <f t="shared" si="216"/>
        <v>0</v>
      </c>
      <c r="W915" s="143">
        <f t="shared" si="217"/>
        <v>0</v>
      </c>
      <c r="X915" s="143">
        <f t="shared" si="218"/>
        <v>0</v>
      </c>
      <c r="Y915" s="143">
        <f t="shared" si="219"/>
        <v>0</v>
      </c>
      <c r="Z915" s="143">
        <f t="shared" si="220"/>
        <v>0</v>
      </c>
      <c r="AA915" s="143">
        <f t="shared" si="221"/>
        <v>0</v>
      </c>
      <c r="AB915" s="143">
        <f t="shared" si="222"/>
        <v>0</v>
      </c>
      <c r="AC915" s="143">
        <f t="shared" si="223"/>
        <v>0</v>
      </c>
      <c r="AD915" s="143">
        <f t="shared" si="224"/>
        <v>0</v>
      </c>
      <c r="AE915" s="142"/>
    </row>
    <row r="916" spans="1:31" x14ac:dyDescent="0.3">
      <c r="A916" s="147" t="s">
        <v>2760</v>
      </c>
      <c r="B916" s="147">
        <v>0.84050272147499339</v>
      </c>
      <c r="C916" s="146">
        <f t="shared" si="210"/>
        <v>1.6323588996358727E-3</v>
      </c>
      <c r="D916" s="145">
        <f t="shared" si="211"/>
        <v>1632358.8996358728</v>
      </c>
      <c r="E916" s="144">
        <v>0</v>
      </c>
      <c r="F916" s="144">
        <v>0</v>
      </c>
      <c r="G916" s="144">
        <v>0</v>
      </c>
      <c r="H916" s="144">
        <v>0</v>
      </c>
      <c r="I916" s="144">
        <v>0</v>
      </c>
      <c r="J916" s="144">
        <v>0</v>
      </c>
      <c r="K916" s="144">
        <v>0</v>
      </c>
      <c r="L916" s="144">
        <v>0</v>
      </c>
      <c r="M916" s="144">
        <v>0</v>
      </c>
      <c r="N916" s="144">
        <v>0</v>
      </c>
      <c r="O916" s="144">
        <v>0</v>
      </c>
      <c r="P916" s="144">
        <v>0</v>
      </c>
      <c r="Q916" s="144">
        <v>0</v>
      </c>
      <c r="R916" s="143">
        <f t="shared" si="212"/>
        <v>0</v>
      </c>
      <c r="S916" s="143">
        <f t="shared" si="213"/>
        <v>0</v>
      </c>
      <c r="T916" s="143">
        <f t="shared" si="214"/>
        <v>0</v>
      </c>
      <c r="U916" s="143">
        <f t="shared" si="215"/>
        <v>0</v>
      </c>
      <c r="V916" s="143">
        <f t="shared" si="216"/>
        <v>0</v>
      </c>
      <c r="W916" s="143">
        <f t="shared" si="217"/>
        <v>0</v>
      </c>
      <c r="X916" s="143">
        <f t="shared" si="218"/>
        <v>0</v>
      </c>
      <c r="Y916" s="143">
        <f t="shared" si="219"/>
        <v>0</v>
      </c>
      <c r="Z916" s="143">
        <f t="shared" si="220"/>
        <v>0</v>
      </c>
      <c r="AA916" s="143">
        <f t="shared" si="221"/>
        <v>0</v>
      </c>
      <c r="AB916" s="143">
        <f t="shared" si="222"/>
        <v>0</v>
      </c>
      <c r="AC916" s="143">
        <f t="shared" si="223"/>
        <v>0</v>
      </c>
      <c r="AD916" s="143">
        <f t="shared" si="224"/>
        <v>0</v>
      </c>
      <c r="AE916" s="142"/>
    </row>
    <row r="917" spans="1:31" x14ac:dyDescent="0.3">
      <c r="A917" s="147" t="s">
        <v>2759</v>
      </c>
      <c r="B917" s="147">
        <v>0.8344798706664478</v>
      </c>
      <c r="C917" s="146">
        <f t="shared" si="210"/>
        <v>1.6206617880533483E-3</v>
      </c>
      <c r="D917" s="145">
        <f t="shared" si="211"/>
        <v>1620661.7880533482</v>
      </c>
      <c r="E917" s="144">
        <v>0</v>
      </c>
      <c r="F917" s="144">
        <v>0</v>
      </c>
      <c r="G917" s="144">
        <v>0</v>
      </c>
      <c r="H917" s="144">
        <v>0</v>
      </c>
      <c r="I917" s="144">
        <v>0</v>
      </c>
      <c r="J917" s="144">
        <v>0</v>
      </c>
      <c r="K917" s="144">
        <v>0</v>
      </c>
      <c r="L917" s="144">
        <v>0</v>
      </c>
      <c r="M917" s="144">
        <v>0</v>
      </c>
      <c r="N917" s="144">
        <v>0</v>
      </c>
      <c r="O917" s="144">
        <v>0</v>
      </c>
      <c r="P917" s="144">
        <v>0</v>
      </c>
      <c r="Q917" s="144">
        <v>0</v>
      </c>
      <c r="R917" s="143">
        <f t="shared" si="212"/>
        <v>0</v>
      </c>
      <c r="S917" s="143">
        <f t="shared" si="213"/>
        <v>0</v>
      </c>
      <c r="T917" s="143">
        <f t="shared" si="214"/>
        <v>0</v>
      </c>
      <c r="U917" s="143">
        <f t="shared" si="215"/>
        <v>0</v>
      </c>
      <c r="V917" s="143">
        <f t="shared" si="216"/>
        <v>0</v>
      </c>
      <c r="W917" s="143">
        <f t="shared" si="217"/>
        <v>0</v>
      </c>
      <c r="X917" s="143">
        <f t="shared" si="218"/>
        <v>0</v>
      </c>
      <c r="Y917" s="143">
        <f t="shared" si="219"/>
        <v>0</v>
      </c>
      <c r="Z917" s="143">
        <f t="shared" si="220"/>
        <v>0</v>
      </c>
      <c r="AA917" s="143">
        <f t="shared" si="221"/>
        <v>0</v>
      </c>
      <c r="AB917" s="143">
        <f t="shared" si="222"/>
        <v>0</v>
      </c>
      <c r="AC917" s="143">
        <f t="shared" si="223"/>
        <v>0</v>
      </c>
      <c r="AD917" s="143">
        <f t="shared" si="224"/>
        <v>0</v>
      </c>
      <c r="AE917" s="142"/>
    </row>
    <row r="918" spans="1:31" x14ac:dyDescent="0.3">
      <c r="A918" s="147" t="s">
        <v>2758</v>
      </c>
      <c r="B918" s="147">
        <v>0.65155161647204596</v>
      </c>
      <c r="C918" s="146">
        <f t="shared" si="210"/>
        <v>1.2653927852295792E-3</v>
      </c>
      <c r="D918" s="145">
        <f t="shared" si="211"/>
        <v>1265392.7852295793</v>
      </c>
      <c r="E918" s="144">
        <v>100</v>
      </c>
      <c r="F918" s="144">
        <v>0</v>
      </c>
      <c r="G918" s="144">
        <v>0</v>
      </c>
      <c r="H918" s="144">
        <v>0</v>
      </c>
      <c r="I918" s="144">
        <v>0</v>
      </c>
      <c r="J918" s="144">
        <v>0</v>
      </c>
      <c r="K918" s="144">
        <v>0</v>
      </c>
      <c r="L918" s="144">
        <v>0</v>
      </c>
      <c r="M918" s="144">
        <v>0</v>
      </c>
      <c r="N918" s="144">
        <v>0</v>
      </c>
      <c r="O918" s="144">
        <v>0</v>
      </c>
      <c r="P918" s="144">
        <v>0</v>
      </c>
      <c r="Q918" s="144">
        <v>100</v>
      </c>
      <c r="R918" s="143">
        <f t="shared" si="212"/>
        <v>1265392.7852295793</v>
      </c>
      <c r="S918" s="143">
        <f t="shared" si="213"/>
        <v>0</v>
      </c>
      <c r="T918" s="143">
        <f t="shared" si="214"/>
        <v>0</v>
      </c>
      <c r="U918" s="143">
        <f t="shared" si="215"/>
        <v>0</v>
      </c>
      <c r="V918" s="143">
        <f t="shared" si="216"/>
        <v>0</v>
      </c>
      <c r="W918" s="143">
        <f t="shared" si="217"/>
        <v>0</v>
      </c>
      <c r="X918" s="143">
        <f t="shared" si="218"/>
        <v>0</v>
      </c>
      <c r="Y918" s="143">
        <f t="shared" si="219"/>
        <v>0</v>
      </c>
      <c r="Z918" s="143">
        <f t="shared" si="220"/>
        <v>0</v>
      </c>
      <c r="AA918" s="143">
        <f t="shared" si="221"/>
        <v>0</v>
      </c>
      <c r="AB918" s="143">
        <f t="shared" si="222"/>
        <v>0</v>
      </c>
      <c r="AC918" s="143">
        <f t="shared" si="223"/>
        <v>0</v>
      </c>
      <c r="AD918" s="143">
        <f t="shared" si="224"/>
        <v>1265392.7852295793</v>
      </c>
      <c r="AE918" s="142"/>
    </row>
    <row r="919" spans="1:31" x14ac:dyDescent="0.3">
      <c r="A919" s="147" t="s">
        <v>2757</v>
      </c>
      <c r="B919" s="147">
        <v>4.409121720286735E-2</v>
      </c>
      <c r="C919" s="146">
        <f t="shared" si="210"/>
        <v>8.5630526776373016E-5</v>
      </c>
      <c r="D919" s="145">
        <f t="shared" si="211"/>
        <v>85630.526776373023</v>
      </c>
      <c r="E919" s="144">
        <v>0</v>
      </c>
      <c r="F919" s="144">
        <v>0</v>
      </c>
      <c r="G919" s="144">
        <v>0</v>
      </c>
      <c r="H919" s="144">
        <v>0</v>
      </c>
      <c r="I919" s="144">
        <v>0</v>
      </c>
      <c r="J919" s="144">
        <v>0</v>
      </c>
      <c r="K919" s="144">
        <v>0</v>
      </c>
      <c r="L919" s="144">
        <v>0</v>
      </c>
      <c r="M919" s="144">
        <v>0</v>
      </c>
      <c r="N919" s="144">
        <v>0</v>
      </c>
      <c r="O919" s="144">
        <v>0</v>
      </c>
      <c r="P919" s="144">
        <v>0</v>
      </c>
      <c r="Q919" s="144">
        <v>0</v>
      </c>
      <c r="R919" s="143">
        <f t="shared" si="212"/>
        <v>0</v>
      </c>
      <c r="S919" s="143">
        <f t="shared" si="213"/>
        <v>0</v>
      </c>
      <c r="T919" s="143">
        <f t="shared" si="214"/>
        <v>0</v>
      </c>
      <c r="U919" s="143">
        <f t="shared" si="215"/>
        <v>0</v>
      </c>
      <c r="V919" s="143">
        <f t="shared" si="216"/>
        <v>0</v>
      </c>
      <c r="W919" s="143">
        <f t="shared" si="217"/>
        <v>0</v>
      </c>
      <c r="X919" s="143">
        <f t="shared" si="218"/>
        <v>0</v>
      </c>
      <c r="Y919" s="143">
        <f t="shared" si="219"/>
        <v>0</v>
      </c>
      <c r="Z919" s="143">
        <f t="shared" si="220"/>
        <v>0</v>
      </c>
      <c r="AA919" s="143">
        <f t="shared" si="221"/>
        <v>0</v>
      </c>
      <c r="AB919" s="143">
        <f t="shared" si="222"/>
        <v>0</v>
      </c>
      <c r="AC919" s="143">
        <f t="shared" si="223"/>
        <v>0</v>
      </c>
      <c r="AD919" s="143">
        <f t="shared" si="224"/>
        <v>0</v>
      </c>
      <c r="AE919" s="142"/>
    </row>
    <row r="920" spans="1:31" x14ac:dyDescent="0.3">
      <c r="A920" s="147" t="s">
        <v>2756</v>
      </c>
      <c r="B920" s="147">
        <v>2.1570648703644224E-2</v>
      </c>
      <c r="C920" s="146">
        <f t="shared" si="210"/>
        <v>4.1892833280207589E-5</v>
      </c>
      <c r="D920" s="145">
        <f t="shared" si="211"/>
        <v>41892.833280207589</v>
      </c>
      <c r="E920" s="144">
        <v>0</v>
      </c>
      <c r="F920" s="144">
        <v>0</v>
      </c>
      <c r="G920" s="144">
        <v>0</v>
      </c>
      <c r="H920" s="144">
        <v>0</v>
      </c>
      <c r="I920" s="144">
        <v>0</v>
      </c>
      <c r="J920" s="144">
        <v>0</v>
      </c>
      <c r="K920" s="144">
        <v>0</v>
      </c>
      <c r="L920" s="144">
        <v>0</v>
      </c>
      <c r="M920" s="144">
        <v>0</v>
      </c>
      <c r="N920" s="144">
        <v>0</v>
      </c>
      <c r="O920" s="144">
        <v>0</v>
      </c>
      <c r="P920" s="144">
        <v>0</v>
      </c>
      <c r="Q920" s="144">
        <v>0</v>
      </c>
      <c r="R920" s="143">
        <f t="shared" si="212"/>
        <v>0</v>
      </c>
      <c r="S920" s="143">
        <f t="shared" si="213"/>
        <v>0</v>
      </c>
      <c r="T920" s="143">
        <f t="shared" si="214"/>
        <v>0</v>
      </c>
      <c r="U920" s="143">
        <f t="shared" si="215"/>
        <v>0</v>
      </c>
      <c r="V920" s="143">
        <f t="shared" si="216"/>
        <v>0</v>
      </c>
      <c r="W920" s="143">
        <f t="shared" si="217"/>
        <v>0</v>
      </c>
      <c r="X920" s="143">
        <f t="shared" si="218"/>
        <v>0</v>
      </c>
      <c r="Y920" s="143">
        <f t="shared" si="219"/>
        <v>0</v>
      </c>
      <c r="Z920" s="143">
        <f t="shared" si="220"/>
        <v>0</v>
      </c>
      <c r="AA920" s="143">
        <f t="shared" si="221"/>
        <v>0</v>
      </c>
      <c r="AB920" s="143">
        <f t="shared" si="222"/>
        <v>0</v>
      </c>
      <c r="AC920" s="143">
        <f t="shared" si="223"/>
        <v>0</v>
      </c>
      <c r="AD920" s="143">
        <f t="shared" si="224"/>
        <v>0</v>
      </c>
      <c r="AE920" s="142"/>
    </row>
    <row r="921" spans="1:31" x14ac:dyDescent="0.3">
      <c r="A921" s="147" t="s">
        <v>2755</v>
      </c>
      <c r="B921" s="147">
        <v>0.12761721259723979</v>
      </c>
      <c r="C921" s="146">
        <f t="shared" si="210"/>
        <v>2.4784820727796471E-4</v>
      </c>
      <c r="D921" s="145">
        <f t="shared" si="211"/>
        <v>247848.20727796471</v>
      </c>
      <c r="E921" s="144">
        <v>0</v>
      </c>
      <c r="F921" s="144">
        <v>0</v>
      </c>
      <c r="G921" s="144">
        <v>0</v>
      </c>
      <c r="H921" s="144">
        <v>0</v>
      </c>
      <c r="I921" s="144">
        <v>0</v>
      </c>
      <c r="J921" s="144">
        <v>0</v>
      </c>
      <c r="K921" s="144">
        <v>0</v>
      </c>
      <c r="L921" s="144">
        <v>0</v>
      </c>
      <c r="M921" s="144">
        <v>0</v>
      </c>
      <c r="N921" s="144">
        <v>0</v>
      </c>
      <c r="O921" s="144">
        <v>0</v>
      </c>
      <c r="P921" s="144">
        <v>0</v>
      </c>
      <c r="Q921" s="144">
        <v>0</v>
      </c>
      <c r="R921" s="143">
        <f t="shared" si="212"/>
        <v>0</v>
      </c>
      <c r="S921" s="143">
        <f t="shared" si="213"/>
        <v>0</v>
      </c>
      <c r="T921" s="143">
        <f t="shared" si="214"/>
        <v>0</v>
      </c>
      <c r="U921" s="143">
        <f t="shared" si="215"/>
        <v>0</v>
      </c>
      <c r="V921" s="143">
        <f t="shared" si="216"/>
        <v>0</v>
      </c>
      <c r="W921" s="143">
        <f t="shared" si="217"/>
        <v>0</v>
      </c>
      <c r="X921" s="143">
        <f t="shared" si="218"/>
        <v>0</v>
      </c>
      <c r="Y921" s="143">
        <f t="shared" si="219"/>
        <v>0</v>
      </c>
      <c r="Z921" s="143">
        <f t="shared" si="220"/>
        <v>0</v>
      </c>
      <c r="AA921" s="143">
        <f t="shared" si="221"/>
        <v>0</v>
      </c>
      <c r="AB921" s="143">
        <f t="shared" si="222"/>
        <v>0</v>
      </c>
      <c r="AC921" s="143">
        <f t="shared" si="223"/>
        <v>0</v>
      </c>
      <c r="AD921" s="143">
        <f t="shared" si="224"/>
        <v>0</v>
      </c>
      <c r="AE921" s="142"/>
    </row>
    <row r="922" spans="1:31" x14ac:dyDescent="0.3">
      <c r="A922" s="147" t="s">
        <v>2754</v>
      </c>
      <c r="B922" s="147">
        <v>0.40788565682251399</v>
      </c>
      <c r="C922" s="146">
        <f t="shared" si="210"/>
        <v>7.9216374312223272E-4</v>
      </c>
      <c r="D922" s="145">
        <f t="shared" si="211"/>
        <v>792163.74312223273</v>
      </c>
      <c r="E922" s="144">
        <v>0</v>
      </c>
      <c r="F922" s="144">
        <v>0</v>
      </c>
      <c r="G922" s="144">
        <v>0</v>
      </c>
      <c r="H922" s="144">
        <v>0</v>
      </c>
      <c r="I922" s="144">
        <v>0</v>
      </c>
      <c r="J922" s="144">
        <v>0</v>
      </c>
      <c r="K922" s="144">
        <v>0</v>
      </c>
      <c r="L922" s="144">
        <v>0</v>
      </c>
      <c r="M922" s="144">
        <v>0</v>
      </c>
      <c r="N922" s="144">
        <v>0</v>
      </c>
      <c r="O922" s="144">
        <v>0</v>
      </c>
      <c r="P922" s="144">
        <v>0</v>
      </c>
      <c r="Q922" s="144">
        <v>0</v>
      </c>
      <c r="R922" s="143">
        <f t="shared" si="212"/>
        <v>0</v>
      </c>
      <c r="S922" s="143">
        <f t="shared" si="213"/>
        <v>0</v>
      </c>
      <c r="T922" s="143">
        <f t="shared" si="214"/>
        <v>0</v>
      </c>
      <c r="U922" s="143">
        <f t="shared" si="215"/>
        <v>0</v>
      </c>
      <c r="V922" s="143">
        <f t="shared" si="216"/>
        <v>0</v>
      </c>
      <c r="W922" s="143">
        <f t="shared" si="217"/>
        <v>0</v>
      </c>
      <c r="X922" s="143">
        <f t="shared" si="218"/>
        <v>0</v>
      </c>
      <c r="Y922" s="143">
        <f t="shared" si="219"/>
        <v>0</v>
      </c>
      <c r="Z922" s="143">
        <f t="shared" si="220"/>
        <v>0</v>
      </c>
      <c r="AA922" s="143">
        <f t="shared" si="221"/>
        <v>0</v>
      </c>
      <c r="AB922" s="143">
        <f t="shared" si="222"/>
        <v>0</v>
      </c>
      <c r="AC922" s="143">
        <f t="shared" si="223"/>
        <v>0</v>
      </c>
      <c r="AD922" s="143">
        <f t="shared" si="224"/>
        <v>0</v>
      </c>
      <c r="AE922" s="142"/>
    </row>
    <row r="923" spans="1:31" x14ac:dyDescent="0.3">
      <c r="A923" s="147" t="s">
        <v>2753</v>
      </c>
      <c r="B923" s="147">
        <v>0.95854183510680047</v>
      </c>
      <c r="C923" s="146">
        <f t="shared" si="210"/>
        <v>1.8616052693607363E-3</v>
      </c>
      <c r="D923" s="145">
        <f t="shared" si="211"/>
        <v>1861605.2693607362</v>
      </c>
      <c r="E923" s="144">
        <v>0</v>
      </c>
      <c r="F923" s="144">
        <v>0</v>
      </c>
      <c r="G923" s="144">
        <v>0</v>
      </c>
      <c r="H923" s="144">
        <v>0</v>
      </c>
      <c r="I923" s="144">
        <v>0</v>
      </c>
      <c r="J923" s="144">
        <v>0</v>
      </c>
      <c r="K923" s="144">
        <v>0</v>
      </c>
      <c r="L923" s="144">
        <v>0</v>
      </c>
      <c r="M923" s="144">
        <v>0</v>
      </c>
      <c r="N923" s="144">
        <v>0</v>
      </c>
      <c r="O923" s="144">
        <v>0</v>
      </c>
      <c r="P923" s="144">
        <v>0</v>
      </c>
      <c r="Q923" s="144">
        <v>0</v>
      </c>
      <c r="R923" s="143">
        <f t="shared" si="212"/>
        <v>0</v>
      </c>
      <c r="S923" s="143">
        <f t="shared" si="213"/>
        <v>0</v>
      </c>
      <c r="T923" s="143">
        <f t="shared" si="214"/>
        <v>0</v>
      </c>
      <c r="U923" s="143">
        <f t="shared" si="215"/>
        <v>0</v>
      </c>
      <c r="V923" s="143">
        <f t="shared" si="216"/>
        <v>0</v>
      </c>
      <c r="W923" s="143">
        <f t="shared" si="217"/>
        <v>0</v>
      </c>
      <c r="X923" s="143">
        <f t="shared" si="218"/>
        <v>0</v>
      </c>
      <c r="Y923" s="143">
        <f t="shared" si="219"/>
        <v>0</v>
      </c>
      <c r="Z923" s="143">
        <f t="shared" si="220"/>
        <v>0</v>
      </c>
      <c r="AA923" s="143">
        <f t="shared" si="221"/>
        <v>0</v>
      </c>
      <c r="AB923" s="143">
        <f t="shared" si="222"/>
        <v>0</v>
      </c>
      <c r="AC923" s="143">
        <f t="shared" si="223"/>
        <v>0</v>
      </c>
      <c r="AD923" s="143">
        <f t="shared" si="224"/>
        <v>0</v>
      </c>
      <c r="AE923" s="142"/>
    </row>
    <row r="924" spans="1:31" x14ac:dyDescent="0.3">
      <c r="A924" s="147" t="s">
        <v>2752</v>
      </c>
      <c r="B924" s="147">
        <v>4.6236300380742779E-2</v>
      </c>
      <c r="C924" s="146">
        <f t="shared" si="210"/>
        <v>8.9796540194770187E-5</v>
      </c>
      <c r="D924" s="145">
        <f t="shared" si="211"/>
        <v>89796.54019477019</v>
      </c>
      <c r="E924" s="144">
        <v>0</v>
      </c>
      <c r="F924" s="144">
        <v>0</v>
      </c>
      <c r="G924" s="144">
        <v>4.24</v>
      </c>
      <c r="H924" s="144">
        <v>0</v>
      </c>
      <c r="I924" s="144">
        <v>0</v>
      </c>
      <c r="J924" s="144">
        <v>0</v>
      </c>
      <c r="K924" s="144">
        <v>0</v>
      </c>
      <c r="L924" s="144">
        <v>0</v>
      </c>
      <c r="M924" s="144">
        <v>0</v>
      </c>
      <c r="N924" s="144">
        <v>0</v>
      </c>
      <c r="O924" s="144">
        <v>0</v>
      </c>
      <c r="P924" s="144">
        <v>0</v>
      </c>
      <c r="Q924" s="144">
        <v>4.24</v>
      </c>
      <c r="R924" s="143">
        <f t="shared" si="212"/>
        <v>0</v>
      </c>
      <c r="S924" s="143">
        <f t="shared" si="213"/>
        <v>0</v>
      </c>
      <c r="T924" s="143">
        <f t="shared" si="214"/>
        <v>3807.3733042582562</v>
      </c>
      <c r="U924" s="143">
        <f t="shared" si="215"/>
        <v>0</v>
      </c>
      <c r="V924" s="143">
        <f t="shared" si="216"/>
        <v>0</v>
      </c>
      <c r="W924" s="143">
        <f t="shared" si="217"/>
        <v>0</v>
      </c>
      <c r="X924" s="143">
        <f t="shared" si="218"/>
        <v>0</v>
      </c>
      <c r="Y924" s="143">
        <f t="shared" si="219"/>
        <v>0</v>
      </c>
      <c r="Z924" s="143">
        <f t="shared" si="220"/>
        <v>0</v>
      </c>
      <c r="AA924" s="143">
        <f t="shared" si="221"/>
        <v>0</v>
      </c>
      <c r="AB924" s="143">
        <f t="shared" si="222"/>
        <v>0</v>
      </c>
      <c r="AC924" s="143">
        <f t="shared" si="223"/>
        <v>0</v>
      </c>
      <c r="AD924" s="143">
        <f t="shared" si="224"/>
        <v>3807.3733042582562</v>
      </c>
      <c r="AE924" s="142"/>
    </row>
    <row r="925" spans="1:31" x14ac:dyDescent="0.3">
      <c r="A925" s="147" t="s">
        <v>2751</v>
      </c>
      <c r="B925" s="147">
        <v>0.68322647682297244</v>
      </c>
      <c r="C925" s="146">
        <f t="shared" si="210"/>
        <v>1.3269092311226061E-3</v>
      </c>
      <c r="D925" s="145">
        <f t="shared" si="211"/>
        <v>1326909.2311226062</v>
      </c>
      <c r="E925" s="144">
        <v>0</v>
      </c>
      <c r="F925" s="144">
        <v>0</v>
      </c>
      <c r="G925" s="144">
        <v>0</v>
      </c>
      <c r="H925" s="144">
        <v>0</v>
      </c>
      <c r="I925" s="144">
        <v>0</v>
      </c>
      <c r="J925" s="144">
        <v>0</v>
      </c>
      <c r="K925" s="144">
        <v>0</v>
      </c>
      <c r="L925" s="144">
        <v>0</v>
      </c>
      <c r="M925" s="144">
        <v>0</v>
      </c>
      <c r="N925" s="144">
        <v>0</v>
      </c>
      <c r="O925" s="144">
        <v>0</v>
      </c>
      <c r="P925" s="144">
        <v>0</v>
      </c>
      <c r="Q925" s="144">
        <v>0</v>
      </c>
      <c r="R925" s="143">
        <f t="shared" si="212"/>
        <v>0</v>
      </c>
      <c r="S925" s="143">
        <f t="shared" si="213"/>
        <v>0</v>
      </c>
      <c r="T925" s="143">
        <f t="shared" si="214"/>
        <v>0</v>
      </c>
      <c r="U925" s="143">
        <f t="shared" si="215"/>
        <v>0</v>
      </c>
      <c r="V925" s="143">
        <f t="shared" si="216"/>
        <v>0</v>
      </c>
      <c r="W925" s="143">
        <f t="shared" si="217"/>
        <v>0</v>
      </c>
      <c r="X925" s="143">
        <f t="shared" si="218"/>
        <v>0</v>
      </c>
      <c r="Y925" s="143">
        <f t="shared" si="219"/>
        <v>0</v>
      </c>
      <c r="Z925" s="143">
        <f t="shared" si="220"/>
        <v>0</v>
      </c>
      <c r="AA925" s="143">
        <f t="shared" si="221"/>
        <v>0</v>
      </c>
      <c r="AB925" s="143">
        <f t="shared" si="222"/>
        <v>0</v>
      </c>
      <c r="AC925" s="143">
        <f t="shared" si="223"/>
        <v>0</v>
      </c>
      <c r="AD925" s="143">
        <f t="shared" si="224"/>
        <v>0</v>
      </c>
      <c r="AE925" s="142"/>
    </row>
    <row r="926" spans="1:31" x14ac:dyDescent="0.3">
      <c r="A926" s="147" t="s">
        <v>2750</v>
      </c>
      <c r="B926" s="147">
        <v>0.30012536014620095</v>
      </c>
      <c r="C926" s="146">
        <f t="shared" si="210"/>
        <v>5.8288009083578977E-4</v>
      </c>
      <c r="D926" s="145">
        <f t="shared" si="211"/>
        <v>582880.0908357898</v>
      </c>
      <c r="E926" s="144">
        <v>0</v>
      </c>
      <c r="F926" s="144">
        <v>0</v>
      </c>
      <c r="G926" s="144">
        <v>0</v>
      </c>
      <c r="H926" s="144">
        <v>0</v>
      </c>
      <c r="I926" s="144">
        <v>0</v>
      </c>
      <c r="J926" s="144">
        <v>0</v>
      </c>
      <c r="K926" s="144">
        <v>0</v>
      </c>
      <c r="L926" s="144">
        <v>0</v>
      </c>
      <c r="M926" s="144">
        <v>0</v>
      </c>
      <c r="N926" s="144">
        <v>0</v>
      </c>
      <c r="O926" s="144">
        <v>0</v>
      </c>
      <c r="P926" s="144">
        <v>0</v>
      </c>
      <c r="Q926" s="144">
        <v>0</v>
      </c>
      <c r="R926" s="143">
        <f t="shared" si="212"/>
        <v>0</v>
      </c>
      <c r="S926" s="143">
        <f t="shared" si="213"/>
        <v>0</v>
      </c>
      <c r="T926" s="143">
        <f t="shared" si="214"/>
        <v>0</v>
      </c>
      <c r="U926" s="143">
        <f t="shared" si="215"/>
        <v>0</v>
      </c>
      <c r="V926" s="143">
        <f t="shared" si="216"/>
        <v>0</v>
      </c>
      <c r="W926" s="143">
        <f t="shared" si="217"/>
        <v>0</v>
      </c>
      <c r="X926" s="143">
        <f t="shared" si="218"/>
        <v>0</v>
      </c>
      <c r="Y926" s="143">
        <f t="shared" si="219"/>
        <v>0</v>
      </c>
      <c r="Z926" s="143">
        <f t="shared" si="220"/>
        <v>0</v>
      </c>
      <c r="AA926" s="143">
        <f t="shared" si="221"/>
        <v>0</v>
      </c>
      <c r="AB926" s="143">
        <f t="shared" si="222"/>
        <v>0</v>
      </c>
      <c r="AC926" s="143">
        <f t="shared" si="223"/>
        <v>0</v>
      </c>
      <c r="AD926" s="143">
        <f t="shared" si="224"/>
        <v>0</v>
      </c>
      <c r="AE926" s="142"/>
    </row>
    <row r="927" spans="1:31" x14ac:dyDescent="0.3">
      <c r="A927" s="147" t="s">
        <v>2749</v>
      </c>
      <c r="B927" s="147">
        <v>0.75136131664349859</v>
      </c>
      <c r="C927" s="146">
        <f t="shared" si="210"/>
        <v>1.459235408438392E-3</v>
      </c>
      <c r="D927" s="145">
        <f t="shared" si="211"/>
        <v>1459235.408438392</v>
      </c>
      <c r="E927" s="144">
        <v>0</v>
      </c>
      <c r="F927" s="144">
        <v>0</v>
      </c>
      <c r="G927" s="144">
        <v>0</v>
      </c>
      <c r="H927" s="144">
        <v>0</v>
      </c>
      <c r="I927" s="144">
        <v>0</v>
      </c>
      <c r="J927" s="144">
        <v>0</v>
      </c>
      <c r="K927" s="144">
        <v>0</v>
      </c>
      <c r="L927" s="144">
        <v>0</v>
      </c>
      <c r="M927" s="144">
        <v>0</v>
      </c>
      <c r="N927" s="144">
        <v>0</v>
      </c>
      <c r="O927" s="144">
        <v>0</v>
      </c>
      <c r="P927" s="144">
        <v>0</v>
      </c>
      <c r="Q927" s="144">
        <v>0</v>
      </c>
      <c r="R927" s="143">
        <f t="shared" si="212"/>
        <v>0</v>
      </c>
      <c r="S927" s="143">
        <f t="shared" si="213"/>
        <v>0</v>
      </c>
      <c r="T927" s="143">
        <f t="shared" si="214"/>
        <v>0</v>
      </c>
      <c r="U927" s="143">
        <f t="shared" si="215"/>
        <v>0</v>
      </c>
      <c r="V927" s="143">
        <f t="shared" si="216"/>
        <v>0</v>
      </c>
      <c r="W927" s="143">
        <f t="shared" si="217"/>
        <v>0</v>
      </c>
      <c r="X927" s="143">
        <f t="shared" si="218"/>
        <v>0</v>
      </c>
      <c r="Y927" s="143">
        <f t="shared" si="219"/>
        <v>0</v>
      </c>
      <c r="Z927" s="143">
        <f t="shared" si="220"/>
        <v>0</v>
      </c>
      <c r="AA927" s="143">
        <f t="shared" si="221"/>
        <v>0</v>
      </c>
      <c r="AB927" s="143">
        <f t="shared" si="222"/>
        <v>0</v>
      </c>
      <c r="AC927" s="143">
        <f t="shared" si="223"/>
        <v>0</v>
      </c>
      <c r="AD927" s="143">
        <f t="shared" si="224"/>
        <v>0</v>
      </c>
      <c r="AE927" s="142"/>
    </row>
    <row r="928" spans="1:31" x14ac:dyDescent="0.3">
      <c r="A928" s="147" t="s">
        <v>2748</v>
      </c>
      <c r="B928" s="147">
        <v>0.30542401133608976</v>
      </c>
      <c r="C928" s="146">
        <f t="shared" si="210"/>
        <v>5.9317071834345868E-4</v>
      </c>
      <c r="D928" s="145">
        <f t="shared" si="211"/>
        <v>593170.71834345872</v>
      </c>
      <c r="E928" s="144">
        <v>0</v>
      </c>
      <c r="F928" s="144">
        <v>0</v>
      </c>
      <c r="G928" s="144">
        <v>0</v>
      </c>
      <c r="H928" s="144">
        <v>0</v>
      </c>
      <c r="I928" s="144">
        <v>0</v>
      </c>
      <c r="J928" s="144">
        <v>0</v>
      </c>
      <c r="K928" s="144">
        <v>0</v>
      </c>
      <c r="L928" s="144">
        <v>0</v>
      </c>
      <c r="M928" s="144">
        <v>0</v>
      </c>
      <c r="N928" s="144">
        <v>0</v>
      </c>
      <c r="O928" s="144">
        <v>0</v>
      </c>
      <c r="P928" s="144">
        <v>0</v>
      </c>
      <c r="Q928" s="144">
        <v>0</v>
      </c>
      <c r="R928" s="143">
        <f t="shared" si="212"/>
        <v>0</v>
      </c>
      <c r="S928" s="143">
        <f t="shared" si="213"/>
        <v>0</v>
      </c>
      <c r="T928" s="143">
        <f t="shared" si="214"/>
        <v>0</v>
      </c>
      <c r="U928" s="143">
        <f t="shared" si="215"/>
        <v>0</v>
      </c>
      <c r="V928" s="143">
        <f t="shared" si="216"/>
        <v>0</v>
      </c>
      <c r="W928" s="143">
        <f t="shared" si="217"/>
        <v>0</v>
      </c>
      <c r="X928" s="143">
        <f t="shared" si="218"/>
        <v>0</v>
      </c>
      <c r="Y928" s="143">
        <f t="shared" si="219"/>
        <v>0</v>
      </c>
      <c r="Z928" s="143">
        <f t="shared" si="220"/>
        <v>0</v>
      </c>
      <c r="AA928" s="143">
        <f t="shared" si="221"/>
        <v>0</v>
      </c>
      <c r="AB928" s="143">
        <f t="shared" si="222"/>
        <v>0</v>
      </c>
      <c r="AC928" s="143">
        <f t="shared" si="223"/>
        <v>0</v>
      </c>
      <c r="AD928" s="143">
        <f t="shared" si="224"/>
        <v>0</v>
      </c>
      <c r="AE928" s="142"/>
    </row>
    <row r="929" spans="1:31" x14ac:dyDescent="0.3">
      <c r="A929" s="147" t="s">
        <v>2747</v>
      </c>
      <c r="B929" s="147">
        <v>9.1209352604973648E-2</v>
      </c>
      <c r="C929" s="146">
        <f t="shared" si="210"/>
        <v>1.7713969824330282E-4</v>
      </c>
      <c r="D929" s="145">
        <f t="shared" si="211"/>
        <v>177139.69824330282</v>
      </c>
      <c r="E929" s="144">
        <v>0</v>
      </c>
      <c r="F929" s="144">
        <v>0</v>
      </c>
      <c r="G929" s="144">
        <v>0</v>
      </c>
      <c r="H929" s="144">
        <v>0</v>
      </c>
      <c r="I929" s="144">
        <v>0</v>
      </c>
      <c r="J929" s="144">
        <v>0</v>
      </c>
      <c r="K929" s="144">
        <v>0</v>
      </c>
      <c r="L929" s="144">
        <v>0</v>
      </c>
      <c r="M929" s="144">
        <v>0</v>
      </c>
      <c r="N929" s="144">
        <v>0</v>
      </c>
      <c r="O929" s="144">
        <v>0</v>
      </c>
      <c r="P929" s="144">
        <v>0</v>
      </c>
      <c r="Q929" s="144">
        <v>0</v>
      </c>
      <c r="R929" s="143">
        <f t="shared" si="212"/>
        <v>0</v>
      </c>
      <c r="S929" s="143">
        <f t="shared" si="213"/>
        <v>0</v>
      </c>
      <c r="T929" s="143">
        <f t="shared" si="214"/>
        <v>0</v>
      </c>
      <c r="U929" s="143">
        <f t="shared" si="215"/>
        <v>0</v>
      </c>
      <c r="V929" s="143">
        <f t="shared" si="216"/>
        <v>0</v>
      </c>
      <c r="W929" s="143">
        <f t="shared" si="217"/>
        <v>0</v>
      </c>
      <c r="X929" s="143">
        <f t="shared" si="218"/>
        <v>0</v>
      </c>
      <c r="Y929" s="143">
        <f t="shared" si="219"/>
        <v>0</v>
      </c>
      <c r="Z929" s="143">
        <f t="shared" si="220"/>
        <v>0</v>
      </c>
      <c r="AA929" s="143">
        <f t="shared" si="221"/>
        <v>0</v>
      </c>
      <c r="AB929" s="143">
        <f t="shared" si="222"/>
        <v>0</v>
      </c>
      <c r="AC929" s="143">
        <f t="shared" si="223"/>
        <v>0</v>
      </c>
      <c r="AD929" s="143">
        <f t="shared" si="224"/>
        <v>0</v>
      </c>
      <c r="AE929" s="142"/>
    </row>
    <row r="930" spans="1:31" x14ac:dyDescent="0.3">
      <c r="A930" s="147" t="s">
        <v>2746</v>
      </c>
      <c r="B930" s="147">
        <v>0.4787686305758968</v>
      </c>
      <c r="C930" s="146">
        <f t="shared" si="210"/>
        <v>9.2982713204730109E-4</v>
      </c>
      <c r="D930" s="145">
        <f t="shared" si="211"/>
        <v>929827.13204730104</v>
      </c>
      <c r="E930" s="144">
        <v>0</v>
      </c>
      <c r="F930" s="144">
        <v>0</v>
      </c>
      <c r="G930" s="144">
        <v>0</v>
      </c>
      <c r="H930" s="144">
        <v>0</v>
      </c>
      <c r="I930" s="144">
        <v>0</v>
      </c>
      <c r="J930" s="144">
        <v>0</v>
      </c>
      <c r="K930" s="144">
        <v>0</v>
      </c>
      <c r="L930" s="144">
        <v>0</v>
      </c>
      <c r="M930" s="144">
        <v>0</v>
      </c>
      <c r="N930" s="144">
        <v>0</v>
      </c>
      <c r="O930" s="144">
        <v>0</v>
      </c>
      <c r="P930" s="144">
        <v>0</v>
      </c>
      <c r="Q930" s="144">
        <v>0</v>
      </c>
      <c r="R930" s="143">
        <f t="shared" si="212"/>
        <v>0</v>
      </c>
      <c r="S930" s="143">
        <f t="shared" si="213"/>
        <v>0</v>
      </c>
      <c r="T930" s="143">
        <f t="shared" si="214"/>
        <v>0</v>
      </c>
      <c r="U930" s="143">
        <f t="shared" si="215"/>
        <v>0</v>
      </c>
      <c r="V930" s="143">
        <f t="shared" si="216"/>
        <v>0</v>
      </c>
      <c r="W930" s="143">
        <f t="shared" si="217"/>
        <v>0</v>
      </c>
      <c r="X930" s="143">
        <f t="shared" si="218"/>
        <v>0</v>
      </c>
      <c r="Y930" s="143">
        <f t="shared" si="219"/>
        <v>0</v>
      </c>
      <c r="Z930" s="143">
        <f t="shared" si="220"/>
        <v>0</v>
      </c>
      <c r="AA930" s="143">
        <f t="shared" si="221"/>
        <v>0</v>
      </c>
      <c r="AB930" s="143">
        <f t="shared" si="222"/>
        <v>0</v>
      </c>
      <c r="AC930" s="143">
        <f t="shared" si="223"/>
        <v>0</v>
      </c>
      <c r="AD930" s="143">
        <f t="shared" si="224"/>
        <v>0</v>
      </c>
      <c r="AE930" s="142"/>
    </row>
    <row r="931" spans="1:31" x14ac:dyDescent="0.3">
      <c r="A931" s="147" t="s">
        <v>2745</v>
      </c>
      <c r="B931" s="147">
        <v>0.82163885515116897</v>
      </c>
      <c r="C931" s="146">
        <f t="shared" si="210"/>
        <v>1.5957229682004594E-3</v>
      </c>
      <c r="D931" s="145">
        <f t="shared" si="211"/>
        <v>1595722.9682004594</v>
      </c>
      <c r="E931" s="144">
        <v>2.2799999999999998</v>
      </c>
      <c r="F931" s="144">
        <v>2.2799999999999998</v>
      </c>
      <c r="G931" s="144">
        <v>0</v>
      </c>
      <c r="H931" s="144">
        <v>0</v>
      </c>
      <c r="I931" s="144">
        <v>0</v>
      </c>
      <c r="J931" s="144">
        <v>0</v>
      </c>
      <c r="K931" s="144">
        <v>0</v>
      </c>
      <c r="L931" s="144">
        <v>0</v>
      </c>
      <c r="M931" s="144">
        <v>0</v>
      </c>
      <c r="N931" s="144">
        <v>0</v>
      </c>
      <c r="O931" s="144">
        <v>0</v>
      </c>
      <c r="P931" s="144">
        <v>0</v>
      </c>
      <c r="Q931" s="144">
        <v>2.2799999999999998</v>
      </c>
      <c r="R931" s="143">
        <f t="shared" si="212"/>
        <v>36382.48367497047</v>
      </c>
      <c r="S931" s="143">
        <f t="shared" si="213"/>
        <v>36382.48367497047</v>
      </c>
      <c r="T931" s="143">
        <f t="shared" si="214"/>
        <v>0</v>
      </c>
      <c r="U931" s="143">
        <f t="shared" si="215"/>
        <v>0</v>
      </c>
      <c r="V931" s="143">
        <f t="shared" si="216"/>
        <v>0</v>
      </c>
      <c r="W931" s="143">
        <f t="shared" si="217"/>
        <v>0</v>
      </c>
      <c r="X931" s="143">
        <f t="shared" si="218"/>
        <v>0</v>
      </c>
      <c r="Y931" s="143">
        <f t="shared" si="219"/>
        <v>0</v>
      </c>
      <c r="Z931" s="143">
        <f t="shared" si="220"/>
        <v>0</v>
      </c>
      <c r="AA931" s="143">
        <f t="shared" si="221"/>
        <v>0</v>
      </c>
      <c r="AB931" s="143">
        <f t="shared" si="222"/>
        <v>0</v>
      </c>
      <c r="AC931" s="143">
        <f t="shared" si="223"/>
        <v>0</v>
      </c>
      <c r="AD931" s="143">
        <f t="shared" si="224"/>
        <v>36382.48367497047</v>
      </c>
      <c r="AE931" s="142"/>
    </row>
    <row r="932" spans="1:31" x14ac:dyDescent="0.3">
      <c r="A932" s="147" t="s">
        <v>2744</v>
      </c>
      <c r="B932" s="147">
        <v>0.57737403357575312</v>
      </c>
      <c r="C932" s="146">
        <f t="shared" si="210"/>
        <v>1.1213308631197365E-3</v>
      </c>
      <c r="D932" s="145">
        <f t="shared" si="211"/>
        <v>1121330.8631197365</v>
      </c>
      <c r="E932" s="144">
        <v>0</v>
      </c>
      <c r="F932" s="144">
        <v>0</v>
      </c>
      <c r="G932" s="144">
        <v>0</v>
      </c>
      <c r="H932" s="144">
        <v>0</v>
      </c>
      <c r="I932" s="144">
        <v>0</v>
      </c>
      <c r="J932" s="144">
        <v>0</v>
      </c>
      <c r="K932" s="144">
        <v>0</v>
      </c>
      <c r="L932" s="144">
        <v>0</v>
      </c>
      <c r="M932" s="144">
        <v>0</v>
      </c>
      <c r="N932" s="144">
        <v>0</v>
      </c>
      <c r="O932" s="144">
        <v>0</v>
      </c>
      <c r="P932" s="144">
        <v>0</v>
      </c>
      <c r="Q932" s="144">
        <v>0</v>
      </c>
      <c r="R932" s="143">
        <f t="shared" si="212"/>
        <v>0</v>
      </c>
      <c r="S932" s="143">
        <f t="shared" si="213"/>
        <v>0</v>
      </c>
      <c r="T932" s="143">
        <f t="shared" si="214"/>
        <v>0</v>
      </c>
      <c r="U932" s="143">
        <f t="shared" si="215"/>
        <v>0</v>
      </c>
      <c r="V932" s="143">
        <f t="shared" si="216"/>
        <v>0</v>
      </c>
      <c r="W932" s="143">
        <f t="shared" si="217"/>
        <v>0</v>
      </c>
      <c r="X932" s="143">
        <f t="shared" si="218"/>
        <v>0</v>
      </c>
      <c r="Y932" s="143">
        <f t="shared" si="219"/>
        <v>0</v>
      </c>
      <c r="Z932" s="143">
        <f t="shared" si="220"/>
        <v>0</v>
      </c>
      <c r="AA932" s="143">
        <f t="shared" si="221"/>
        <v>0</v>
      </c>
      <c r="AB932" s="143">
        <f t="shared" si="222"/>
        <v>0</v>
      </c>
      <c r="AC932" s="143">
        <f t="shared" si="223"/>
        <v>0</v>
      </c>
      <c r="AD932" s="143">
        <f t="shared" si="224"/>
        <v>0</v>
      </c>
      <c r="AE932" s="142"/>
    </row>
    <row r="933" spans="1:31" x14ac:dyDescent="0.3">
      <c r="A933" s="147" t="s">
        <v>2743</v>
      </c>
      <c r="B933" s="147">
        <v>0.63529529773803184</v>
      </c>
      <c r="C933" s="146">
        <f t="shared" si="210"/>
        <v>1.2338210295614748E-3</v>
      </c>
      <c r="D933" s="145">
        <f t="shared" si="211"/>
        <v>1233821.0295614747</v>
      </c>
      <c r="E933" s="144">
        <v>0</v>
      </c>
      <c r="F933" s="144">
        <v>0</v>
      </c>
      <c r="G933" s="144">
        <v>0</v>
      </c>
      <c r="H933" s="144">
        <v>0</v>
      </c>
      <c r="I933" s="144">
        <v>0</v>
      </c>
      <c r="J933" s="144">
        <v>0</v>
      </c>
      <c r="K933" s="144">
        <v>0</v>
      </c>
      <c r="L933" s="144">
        <v>0</v>
      </c>
      <c r="M933" s="144">
        <v>0</v>
      </c>
      <c r="N933" s="144">
        <v>0</v>
      </c>
      <c r="O933" s="144">
        <v>2.3214237343000002</v>
      </c>
      <c r="P933" s="144">
        <v>0</v>
      </c>
      <c r="Q933" s="144">
        <v>2.3214237343000002</v>
      </c>
      <c r="R933" s="143">
        <f t="shared" si="212"/>
        <v>0</v>
      </c>
      <c r="S933" s="143">
        <f t="shared" si="213"/>
        <v>0</v>
      </c>
      <c r="T933" s="143">
        <f t="shared" si="214"/>
        <v>0</v>
      </c>
      <c r="U933" s="143">
        <f t="shared" si="215"/>
        <v>0</v>
      </c>
      <c r="V933" s="143">
        <f t="shared" si="216"/>
        <v>0</v>
      </c>
      <c r="W933" s="143">
        <f t="shared" si="217"/>
        <v>0</v>
      </c>
      <c r="X933" s="143">
        <f t="shared" si="218"/>
        <v>0</v>
      </c>
      <c r="Y933" s="143">
        <f t="shared" si="219"/>
        <v>0</v>
      </c>
      <c r="Z933" s="143">
        <f t="shared" si="220"/>
        <v>0</v>
      </c>
      <c r="AA933" s="143">
        <f t="shared" si="221"/>
        <v>0</v>
      </c>
      <c r="AB933" s="143">
        <f t="shared" si="222"/>
        <v>28642.214219024692</v>
      </c>
      <c r="AC933" s="143">
        <f t="shared" si="223"/>
        <v>0</v>
      </c>
      <c r="AD933" s="143">
        <f t="shared" si="224"/>
        <v>28642.214219024692</v>
      </c>
      <c r="AE933" s="142"/>
    </row>
    <row r="934" spans="1:31" x14ac:dyDescent="0.3">
      <c r="A934" s="147" t="s">
        <v>2742</v>
      </c>
      <c r="B934" s="147">
        <v>0.202244819115172</v>
      </c>
      <c r="C934" s="146">
        <f t="shared" si="210"/>
        <v>3.9278413020310548E-4</v>
      </c>
      <c r="D934" s="145">
        <f t="shared" si="211"/>
        <v>392784.13020310551</v>
      </c>
      <c r="E934" s="144">
        <v>0</v>
      </c>
      <c r="F934" s="144">
        <v>0</v>
      </c>
      <c r="G934" s="144">
        <v>0</v>
      </c>
      <c r="H934" s="144">
        <v>0</v>
      </c>
      <c r="I934" s="144">
        <v>0</v>
      </c>
      <c r="J934" s="144">
        <v>0</v>
      </c>
      <c r="K934" s="144">
        <v>0</v>
      </c>
      <c r="L934" s="144">
        <v>0</v>
      </c>
      <c r="M934" s="144">
        <v>0</v>
      </c>
      <c r="N934" s="144">
        <v>0</v>
      </c>
      <c r="O934" s="144">
        <v>0</v>
      </c>
      <c r="P934" s="144">
        <v>0</v>
      </c>
      <c r="Q934" s="144">
        <v>0</v>
      </c>
      <c r="R934" s="143">
        <f t="shared" si="212"/>
        <v>0</v>
      </c>
      <c r="S934" s="143">
        <f t="shared" si="213"/>
        <v>0</v>
      </c>
      <c r="T934" s="143">
        <f t="shared" si="214"/>
        <v>0</v>
      </c>
      <c r="U934" s="143">
        <f t="shared" si="215"/>
        <v>0</v>
      </c>
      <c r="V934" s="143">
        <f t="shared" si="216"/>
        <v>0</v>
      </c>
      <c r="W934" s="143">
        <f t="shared" si="217"/>
        <v>0</v>
      </c>
      <c r="X934" s="143">
        <f t="shared" si="218"/>
        <v>0</v>
      </c>
      <c r="Y934" s="143">
        <f t="shared" si="219"/>
        <v>0</v>
      </c>
      <c r="Z934" s="143">
        <f t="shared" si="220"/>
        <v>0</v>
      </c>
      <c r="AA934" s="143">
        <f t="shared" si="221"/>
        <v>0</v>
      </c>
      <c r="AB934" s="143">
        <f t="shared" si="222"/>
        <v>0</v>
      </c>
      <c r="AC934" s="143">
        <f t="shared" si="223"/>
        <v>0</v>
      </c>
      <c r="AD934" s="143">
        <f t="shared" si="224"/>
        <v>0</v>
      </c>
      <c r="AE934" s="142"/>
    </row>
    <row r="935" spans="1:31" x14ac:dyDescent="0.3">
      <c r="A935" s="147" t="s">
        <v>2741</v>
      </c>
      <c r="B935" s="147">
        <v>0.44670694690169899</v>
      </c>
      <c r="C935" s="146">
        <f t="shared" si="210"/>
        <v>8.6755942803434739E-4</v>
      </c>
      <c r="D935" s="145">
        <f t="shared" si="211"/>
        <v>867559.42803434737</v>
      </c>
      <c r="E935" s="144">
        <v>0</v>
      </c>
      <c r="F935" s="144">
        <v>0</v>
      </c>
      <c r="G935" s="144">
        <v>0</v>
      </c>
      <c r="H935" s="144">
        <v>0</v>
      </c>
      <c r="I935" s="144">
        <v>0</v>
      </c>
      <c r="J935" s="144">
        <v>0</v>
      </c>
      <c r="K935" s="144">
        <v>0</v>
      </c>
      <c r="L935" s="144">
        <v>0</v>
      </c>
      <c r="M935" s="144">
        <v>0</v>
      </c>
      <c r="N935" s="144">
        <v>0</v>
      </c>
      <c r="O935" s="144">
        <v>0</v>
      </c>
      <c r="P935" s="144">
        <v>0</v>
      </c>
      <c r="Q935" s="144">
        <v>0</v>
      </c>
      <c r="R935" s="143">
        <f t="shared" si="212"/>
        <v>0</v>
      </c>
      <c r="S935" s="143">
        <f t="shared" si="213"/>
        <v>0</v>
      </c>
      <c r="T935" s="143">
        <f t="shared" si="214"/>
        <v>0</v>
      </c>
      <c r="U935" s="143">
        <f t="shared" si="215"/>
        <v>0</v>
      </c>
      <c r="V935" s="143">
        <f t="shared" si="216"/>
        <v>0</v>
      </c>
      <c r="W935" s="143">
        <f t="shared" si="217"/>
        <v>0</v>
      </c>
      <c r="X935" s="143">
        <f t="shared" si="218"/>
        <v>0</v>
      </c>
      <c r="Y935" s="143">
        <f t="shared" si="219"/>
        <v>0</v>
      </c>
      <c r="Z935" s="143">
        <f t="shared" si="220"/>
        <v>0</v>
      </c>
      <c r="AA935" s="143">
        <f t="shared" si="221"/>
        <v>0</v>
      </c>
      <c r="AB935" s="143">
        <f t="shared" si="222"/>
        <v>0</v>
      </c>
      <c r="AC935" s="143">
        <f t="shared" si="223"/>
        <v>0</v>
      </c>
      <c r="AD935" s="143">
        <f t="shared" si="224"/>
        <v>0</v>
      </c>
      <c r="AE935" s="142"/>
    </row>
    <row r="936" spans="1:31" x14ac:dyDescent="0.3">
      <c r="A936" s="147" t="s">
        <v>2740</v>
      </c>
      <c r="B936" s="147">
        <v>0.55684150751208239</v>
      </c>
      <c r="C936" s="146">
        <f t="shared" si="210"/>
        <v>1.0814541907477296E-3</v>
      </c>
      <c r="D936" s="145">
        <f t="shared" si="211"/>
        <v>1081454.1907477295</v>
      </c>
      <c r="E936" s="144">
        <v>0</v>
      </c>
      <c r="F936" s="144">
        <v>0</v>
      </c>
      <c r="G936" s="144">
        <v>0</v>
      </c>
      <c r="H936" s="144">
        <v>0</v>
      </c>
      <c r="I936" s="144">
        <v>0</v>
      </c>
      <c r="J936" s="144">
        <v>0</v>
      </c>
      <c r="K936" s="144">
        <v>0</v>
      </c>
      <c r="L936" s="144">
        <v>0</v>
      </c>
      <c r="M936" s="144">
        <v>0</v>
      </c>
      <c r="N936" s="144">
        <v>0</v>
      </c>
      <c r="O936" s="144">
        <v>0</v>
      </c>
      <c r="P936" s="144">
        <v>0</v>
      </c>
      <c r="Q936" s="144">
        <v>0</v>
      </c>
      <c r="R936" s="143">
        <f t="shared" si="212"/>
        <v>0</v>
      </c>
      <c r="S936" s="143">
        <f t="shared" si="213"/>
        <v>0</v>
      </c>
      <c r="T936" s="143">
        <f t="shared" si="214"/>
        <v>0</v>
      </c>
      <c r="U936" s="143">
        <f t="shared" si="215"/>
        <v>0</v>
      </c>
      <c r="V936" s="143">
        <f t="shared" si="216"/>
        <v>0</v>
      </c>
      <c r="W936" s="143">
        <f t="shared" si="217"/>
        <v>0</v>
      </c>
      <c r="X936" s="143">
        <f t="shared" si="218"/>
        <v>0</v>
      </c>
      <c r="Y936" s="143">
        <f t="shared" si="219"/>
        <v>0</v>
      </c>
      <c r="Z936" s="143">
        <f t="shared" si="220"/>
        <v>0</v>
      </c>
      <c r="AA936" s="143">
        <f t="shared" si="221"/>
        <v>0</v>
      </c>
      <c r="AB936" s="143">
        <f t="shared" si="222"/>
        <v>0</v>
      </c>
      <c r="AC936" s="143">
        <f t="shared" si="223"/>
        <v>0</v>
      </c>
      <c r="AD936" s="143">
        <f t="shared" si="224"/>
        <v>0</v>
      </c>
      <c r="AE936" s="142"/>
    </row>
    <row r="937" spans="1:31" x14ac:dyDescent="0.3">
      <c r="A937" s="147" t="s">
        <v>2739</v>
      </c>
      <c r="B937" s="147">
        <v>0.34450712177828768</v>
      </c>
      <c r="C937" s="146">
        <f t="shared" si="210"/>
        <v>6.6907489036543066E-4</v>
      </c>
      <c r="D937" s="145">
        <f t="shared" si="211"/>
        <v>669074.89036543062</v>
      </c>
      <c r="E937" s="144">
        <v>0</v>
      </c>
      <c r="F937" s="144">
        <v>0</v>
      </c>
      <c r="G937" s="144">
        <v>0</v>
      </c>
      <c r="H937" s="144">
        <v>0</v>
      </c>
      <c r="I937" s="144">
        <v>0</v>
      </c>
      <c r="J937" s="144">
        <v>0</v>
      </c>
      <c r="K937" s="144">
        <v>0</v>
      </c>
      <c r="L937" s="144">
        <v>0</v>
      </c>
      <c r="M937" s="144">
        <v>0</v>
      </c>
      <c r="N937" s="144">
        <v>0</v>
      </c>
      <c r="O937" s="144">
        <v>0</v>
      </c>
      <c r="P937" s="144">
        <v>0</v>
      </c>
      <c r="Q937" s="144">
        <v>0</v>
      </c>
      <c r="R937" s="143">
        <f t="shared" si="212"/>
        <v>0</v>
      </c>
      <c r="S937" s="143">
        <f t="shared" si="213"/>
        <v>0</v>
      </c>
      <c r="T937" s="143">
        <f t="shared" si="214"/>
        <v>0</v>
      </c>
      <c r="U937" s="143">
        <f t="shared" si="215"/>
        <v>0</v>
      </c>
      <c r="V937" s="143">
        <f t="shared" si="216"/>
        <v>0</v>
      </c>
      <c r="W937" s="143">
        <f t="shared" si="217"/>
        <v>0</v>
      </c>
      <c r="X937" s="143">
        <f t="shared" si="218"/>
        <v>0</v>
      </c>
      <c r="Y937" s="143">
        <f t="shared" si="219"/>
        <v>0</v>
      </c>
      <c r="Z937" s="143">
        <f t="shared" si="220"/>
        <v>0</v>
      </c>
      <c r="AA937" s="143">
        <f t="shared" si="221"/>
        <v>0</v>
      </c>
      <c r="AB937" s="143">
        <f t="shared" si="222"/>
        <v>0</v>
      </c>
      <c r="AC937" s="143">
        <f t="shared" si="223"/>
        <v>0</v>
      </c>
      <c r="AD937" s="143">
        <f t="shared" si="224"/>
        <v>0</v>
      </c>
      <c r="AE937" s="142"/>
    </row>
    <row r="938" spans="1:31" x14ac:dyDescent="0.3">
      <c r="A938" s="147" t="s">
        <v>2738</v>
      </c>
      <c r="B938" s="147">
        <v>9.7681983467314937E-2</v>
      </c>
      <c r="C938" s="146">
        <f t="shared" si="210"/>
        <v>1.8971033760263646E-4</v>
      </c>
      <c r="D938" s="145">
        <f t="shared" si="211"/>
        <v>189710.33760263646</v>
      </c>
      <c r="E938" s="144">
        <v>0.53</v>
      </c>
      <c r="F938" s="144">
        <v>0</v>
      </c>
      <c r="G938" s="144">
        <v>1.06</v>
      </c>
      <c r="H938" s="144">
        <v>69.7</v>
      </c>
      <c r="I938" s="144">
        <v>0</v>
      </c>
      <c r="J938" s="144">
        <v>0</v>
      </c>
      <c r="K938" s="144">
        <v>0</v>
      </c>
      <c r="L938" s="144">
        <v>69.7</v>
      </c>
      <c r="M938" s="144">
        <v>0</v>
      </c>
      <c r="N938" s="144">
        <v>0</v>
      </c>
      <c r="O938" s="144">
        <v>0</v>
      </c>
      <c r="P938" s="144">
        <v>0</v>
      </c>
      <c r="Q938" s="144">
        <v>1.59</v>
      </c>
      <c r="R938" s="143">
        <f t="shared" si="212"/>
        <v>1005.4647892939734</v>
      </c>
      <c r="S938" s="143">
        <f t="shared" si="213"/>
        <v>0</v>
      </c>
      <c r="T938" s="143">
        <f t="shared" si="214"/>
        <v>2010.9295785879467</v>
      </c>
      <c r="U938" s="143">
        <f t="shared" si="215"/>
        <v>132228.10530903761</v>
      </c>
      <c r="V938" s="143">
        <f t="shared" si="216"/>
        <v>0</v>
      </c>
      <c r="W938" s="143">
        <f t="shared" si="217"/>
        <v>0</v>
      </c>
      <c r="X938" s="143">
        <f t="shared" si="218"/>
        <v>0</v>
      </c>
      <c r="Y938" s="143">
        <f t="shared" si="219"/>
        <v>132228.10530903761</v>
      </c>
      <c r="Z938" s="143">
        <f t="shared" si="220"/>
        <v>0</v>
      </c>
      <c r="AA938" s="143">
        <f t="shared" si="221"/>
        <v>0</v>
      </c>
      <c r="AB938" s="143">
        <f t="shared" si="222"/>
        <v>0</v>
      </c>
      <c r="AC938" s="143">
        <f t="shared" si="223"/>
        <v>0</v>
      </c>
      <c r="AD938" s="143">
        <f t="shared" si="224"/>
        <v>3016.3943678819196</v>
      </c>
      <c r="AE938" s="142"/>
    </row>
    <row r="939" spans="1:31" x14ac:dyDescent="0.3">
      <c r="A939" s="147" t="s">
        <v>2737</v>
      </c>
      <c r="B939" s="147">
        <v>0.45311407038961737</v>
      </c>
      <c r="C939" s="146">
        <f t="shared" si="210"/>
        <v>8.8000284407494704E-4</v>
      </c>
      <c r="D939" s="145">
        <f t="shared" si="211"/>
        <v>880002.84407494706</v>
      </c>
      <c r="E939" s="144">
        <v>0</v>
      </c>
      <c r="F939" s="144">
        <v>0</v>
      </c>
      <c r="G939" s="144">
        <v>0</v>
      </c>
      <c r="H939" s="144">
        <v>0</v>
      </c>
      <c r="I939" s="144">
        <v>0</v>
      </c>
      <c r="J939" s="144">
        <v>0</v>
      </c>
      <c r="K939" s="144">
        <v>0</v>
      </c>
      <c r="L939" s="144">
        <v>0</v>
      </c>
      <c r="M939" s="144">
        <v>0</v>
      </c>
      <c r="N939" s="144">
        <v>0</v>
      </c>
      <c r="O939" s="144">
        <v>0</v>
      </c>
      <c r="P939" s="144">
        <v>0</v>
      </c>
      <c r="Q939" s="144">
        <v>0</v>
      </c>
      <c r="R939" s="143">
        <f t="shared" si="212"/>
        <v>0</v>
      </c>
      <c r="S939" s="143">
        <f t="shared" si="213"/>
        <v>0</v>
      </c>
      <c r="T939" s="143">
        <f t="shared" si="214"/>
        <v>0</v>
      </c>
      <c r="U939" s="143">
        <f t="shared" si="215"/>
        <v>0</v>
      </c>
      <c r="V939" s="143">
        <f t="shared" si="216"/>
        <v>0</v>
      </c>
      <c r="W939" s="143">
        <f t="shared" si="217"/>
        <v>0</v>
      </c>
      <c r="X939" s="143">
        <f t="shared" si="218"/>
        <v>0</v>
      </c>
      <c r="Y939" s="143">
        <f t="shared" si="219"/>
        <v>0</v>
      </c>
      <c r="Z939" s="143">
        <f t="shared" si="220"/>
        <v>0</v>
      </c>
      <c r="AA939" s="143">
        <f t="shared" si="221"/>
        <v>0</v>
      </c>
      <c r="AB939" s="143">
        <f t="shared" si="222"/>
        <v>0</v>
      </c>
      <c r="AC939" s="143">
        <f t="shared" si="223"/>
        <v>0</v>
      </c>
      <c r="AD939" s="143">
        <f t="shared" si="224"/>
        <v>0</v>
      </c>
      <c r="AE939" s="142"/>
    </row>
    <row r="940" spans="1:31" x14ac:dyDescent="0.3">
      <c r="A940" s="147" t="s">
        <v>2736</v>
      </c>
      <c r="B940" s="147">
        <v>0.30634036089365191</v>
      </c>
      <c r="C940" s="146">
        <f t="shared" si="210"/>
        <v>5.9495038105869535E-4</v>
      </c>
      <c r="D940" s="145">
        <f t="shared" si="211"/>
        <v>594950.38105869538</v>
      </c>
      <c r="E940" s="144">
        <v>0</v>
      </c>
      <c r="F940" s="144">
        <v>0</v>
      </c>
      <c r="G940" s="144">
        <v>19.46</v>
      </c>
      <c r="H940" s="144">
        <v>0</v>
      </c>
      <c r="I940" s="144">
        <v>0</v>
      </c>
      <c r="J940" s="144">
        <v>0</v>
      </c>
      <c r="K940" s="144">
        <v>0</v>
      </c>
      <c r="L940" s="144">
        <v>0</v>
      </c>
      <c r="M940" s="144">
        <v>19.46</v>
      </c>
      <c r="N940" s="144">
        <v>0</v>
      </c>
      <c r="O940" s="144">
        <v>0</v>
      </c>
      <c r="P940" s="144">
        <v>0</v>
      </c>
      <c r="Q940" s="144">
        <v>19.46</v>
      </c>
      <c r="R940" s="143">
        <f t="shared" si="212"/>
        <v>0</v>
      </c>
      <c r="S940" s="143">
        <f t="shared" si="213"/>
        <v>0</v>
      </c>
      <c r="T940" s="143">
        <f t="shared" si="214"/>
        <v>115777.34415402212</v>
      </c>
      <c r="U940" s="143">
        <f t="shared" si="215"/>
        <v>0</v>
      </c>
      <c r="V940" s="143">
        <f t="shared" si="216"/>
        <v>0</v>
      </c>
      <c r="W940" s="143">
        <f t="shared" si="217"/>
        <v>0</v>
      </c>
      <c r="X940" s="143">
        <f t="shared" si="218"/>
        <v>0</v>
      </c>
      <c r="Y940" s="143">
        <f t="shared" si="219"/>
        <v>0</v>
      </c>
      <c r="Z940" s="143">
        <f t="shared" si="220"/>
        <v>115777.34415402212</v>
      </c>
      <c r="AA940" s="143">
        <f t="shared" si="221"/>
        <v>0</v>
      </c>
      <c r="AB940" s="143">
        <f t="shared" si="222"/>
        <v>0</v>
      </c>
      <c r="AC940" s="143">
        <f t="shared" si="223"/>
        <v>0</v>
      </c>
      <c r="AD940" s="143">
        <f t="shared" si="224"/>
        <v>115777.34415402212</v>
      </c>
      <c r="AE940" s="142"/>
    </row>
    <row r="941" spans="1:31" x14ac:dyDescent="0.3">
      <c r="A941" s="147" t="s">
        <v>2735</v>
      </c>
      <c r="B941" s="147">
        <v>0.3227011188218466</v>
      </c>
      <c r="C941" s="146">
        <f t="shared" si="210"/>
        <v>6.267249703925757E-4</v>
      </c>
      <c r="D941" s="145">
        <f t="shared" si="211"/>
        <v>626724.97039257572</v>
      </c>
      <c r="E941" s="144">
        <v>0</v>
      </c>
      <c r="F941" s="144">
        <v>0</v>
      </c>
      <c r="G941" s="144">
        <v>0</v>
      </c>
      <c r="H941" s="144">
        <v>0</v>
      </c>
      <c r="I941" s="144">
        <v>0</v>
      </c>
      <c r="J941" s="144">
        <v>0</v>
      </c>
      <c r="K941" s="144">
        <v>0</v>
      </c>
      <c r="L941" s="144">
        <v>0</v>
      </c>
      <c r="M941" s="144">
        <v>0</v>
      </c>
      <c r="N941" s="144">
        <v>0</v>
      </c>
      <c r="O941" s="144">
        <v>0</v>
      </c>
      <c r="P941" s="144">
        <v>0</v>
      </c>
      <c r="Q941" s="144">
        <v>0</v>
      </c>
      <c r="R941" s="143">
        <f t="shared" si="212"/>
        <v>0</v>
      </c>
      <c r="S941" s="143">
        <f t="shared" si="213"/>
        <v>0</v>
      </c>
      <c r="T941" s="143">
        <f t="shared" si="214"/>
        <v>0</v>
      </c>
      <c r="U941" s="143">
        <f t="shared" si="215"/>
        <v>0</v>
      </c>
      <c r="V941" s="143">
        <f t="shared" si="216"/>
        <v>0</v>
      </c>
      <c r="W941" s="143">
        <f t="shared" si="217"/>
        <v>0</v>
      </c>
      <c r="X941" s="143">
        <f t="shared" si="218"/>
        <v>0</v>
      </c>
      <c r="Y941" s="143">
        <f t="shared" si="219"/>
        <v>0</v>
      </c>
      <c r="Z941" s="143">
        <f t="shared" si="220"/>
        <v>0</v>
      </c>
      <c r="AA941" s="143">
        <f t="shared" si="221"/>
        <v>0</v>
      </c>
      <c r="AB941" s="143">
        <f t="shared" si="222"/>
        <v>0</v>
      </c>
      <c r="AC941" s="143">
        <f t="shared" si="223"/>
        <v>0</v>
      </c>
      <c r="AD941" s="143">
        <f t="shared" si="224"/>
        <v>0</v>
      </c>
      <c r="AE941" s="142"/>
    </row>
    <row r="942" spans="1:31" x14ac:dyDescent="0.3">
      <c r="A942" s="147" t="s">
        <v>2734</v>
      </c>
      <c r="B942" s="147">
        <v>0.62479450067582554</v>
      </c>
      <c r="C942" s="146">
        <f t="shared" si="210"/>
        <v>1.2134271996549137E-3</v>
      </c>
      <c r="D942" s="145">
        <f t="shared" si="211"/>
        <v>1213427.1996549137</v>
      </c>
      <c r="E942" s="144">
        <v>0</v>
      </c>
      <c r="F942" s="144">
        <v>0</v>
      </c>
      <c r="G942" s="144">
        <v>0</v>
      </c>
      <c r="H942" s="144">
        <v>0</v>
      </c>
      <c r="I942" s="144">
        <v>0</v>
      </c>
      <c r="J942" s="144">
        <v>0</v>
      </c>
      <c r="K942" s="144">
        <v>0</v>
      </c>
      <c r="L942" s="144">
        <v>0</v>
      </c>
      <c r="M942" s="144">
        <v>0</v>
      </c>
      <c r="N942" s="144">
        <v>0</v>
      </c>
      <c r="O942" s="144">
        <v>0</v>
      </c>
      <c r="P942" s="144">
        <v>0</v>
      </c>
      <c r="Q942" s="144">
        <v>0</v>
      </c>
      <c r="R942" s="143">
        <f t="shared" si="212"/>
        <v>0</v>
      </c>
      <c r="S942" s="143">
        <f t="shared" si="213"/>
        <v>0</v>
      </c>
      <c r="T942" s="143">
        <f t="shared" si="214"/>
        <v>0</v>
      </c>
      <c r="U942" s="143">
        <f t="shared" si="215"/>
        <v>0</v>
      </c>
      <c r="V942" s="143">
        <f t="shared" si="216"/>
        <v>0</v>
      </c>
      <c r="W942" s="143">
        <f t="shared" si="217"/>
        <v>0</v>
      </c>
      <c r="X942" s="143">
        <f t="shared" si="218"/>
        <v>0</v>
      </c>
      <c r="Y942" s="143">
        <f t="shared" si="219"/>
        <v>0</v>
      </c>
      <c r="Z942" s="143">
        <f t="shared" si="220"/>
        <v>0</v>
      </c>
      <c r="AA942" s="143">
        <f t="shared" si="221"/>
        <v>0</v>
      </c>
      <c r="AB942" s="143">
        <f t="shared" si="222"/>
        <v>0</v>
      </c>
      <c r="AC942" s="143">
        <f t="shared" si="223"/>
        <v>0</v>
      </c>
      <c r="AD942" s="143">
        <f t="shared" si="224"/>
        <v>0</v>
      </c>
      <c r="AE942" s="142"/>
    </row>
    <row r="943" spans="1:31" x14ac:dyDescent="0.3">
      <c r="A943" s="147" t="s">
        <v>2733</v>
      </c>
      <c r="B943" s="147">
        <v>4.2894795982810652E-2</v>
      </c>
      <c r="C943" s="146">
        <f t="shared" si="210"/>
        <v>8.3306930699437689E-5</v>
      </c>
      <c r="D943" s="145">
        <f t="shared" si="211"/>
        <v>83306.930699437682</v>
      </c>
      <c r="E943" s="144">
        <v>0</v>
      </c>
      <c r="F943" s="144">
        <v>0</v>
      </c>
      <c r="G943" s="144">
        <v>13.64</v>
      </c>
      <c r="H943" s="144">
        <v>0</v>
      </c>
      <c r="I943" s="144">
        <v>0</v>
      </c>
      <c r="J943" s="144">
        <v>0</v>
      </c>
      <c r="K943" s="144">
        <v>0</v>
      </c>
      <c r="L943" s="144">
        <v>0</v>
      </c>
      <c r="M943" s="144">
        <v>0</v>
      </c>
      <c r="N943" s="144">
        <v>0</v>
      </c>
      <c r="O943" s="144">
        <v>0</v>
      </c>
      <c r="P943" s="144">
        <v>0</v>
      </c>
      <c r="Q943" s="144">
        <v>13.64</v>
      </c>
      <c r="R943" s="143">
        <f t="shared" si="212"/>
        <v>0</v>
      </c>
      <c r="S943" s="143">
        <f t="shared" si="213"/>
        <v>0</v>
      </c>
      <c r="T943" s="143">
        <f t="shared" si="214"/>
        <v>11363.065347403299</v>
      </c>
      <c r="U943" s="143">
        <f t="shared" si="215"/>
        <v>0</v>
      </c>
      <c r="V943" s="143">
        <f t="shared" si="216"/>
        <v>0</v>
      </c>
      <c r="W943" s="143">
        <f t="shared" si="217"/>
        <v>0</v>
      </c>
      <c r="X943" s="143">
        <f t="shared" si="218"/>
        <v>0</v>
      </c>
      <c r="Y943" s="143">
        <f t="shared" si="219"/>
        <v>0</v>
      </c>
      <c r="Z943" s="143">
        <f t="shared" si="220"/>
        <v>0</v>
      </c>
      <c r="AA943" s="143">
        <f t="shared" si="221"/>
        <v>0</v>
      </c>
      <c r="AB943" s="143">
        <f t="shared" si="222"/>
        <v>0</v>
      </c>
      <c r="AC943" s="143">
        <f t="shared" si="223"/>
        <v>0</v>
      </c>
      <c r="AD943" s="143">
        <f t="shared" si="224"/>
        <v>11363.065347403299</v>
      </c>
      <c r="AE943" s="142"/>
    </row>
    <row r="944" spans="1:31" x14ac:dyDescent="0.3">
      <c r="A944" s="147" t="s">
        <v>2732</v>
      </c>
      <c r="B944" s="147">
        <v>2.7774821173453312E-2</v>
      </c>
      <c r="C944" s="146">
        <f t="shared" si="210"/>
        <v>5.3942093665939784E-5</v>
      </c>
      <c r="D944" s="145">
        <f t="shared" si="211"/>
        <v>53942.093665939785</v>
      </c>
      <c r="E944" s="144">
        <v>0</v>
      </c>
      <c r="F944" s="144">
        <v>0</v>
      </c>
      <c r="G944" s="144">
        <v>0</v>
      </c>
      <c r="H944" s="144">
        <v>0</v>
      </c>
      <c r="I944" s="144">
        <v>0</v>
      </c>
      <c r="J944" s="144">
        <v>0</v>
      </c>
      <c r="K944" s="144">
        <v>0</v>
      </c>
      <c r="L944" s="144">
        <v>0</v>
      </c>
      <c r="M944" s="144">
        <v>0</v>
      </c>
      <c r="N944" s="144">
        <v>0</v>
      </c>
      <c r="O944" s="144">
        <v>0</v>
      </c>
      <c r="P944" s="144">
        <v>0</v>
      </c>
      <c r="Q944" s="144">
        <v>0</v>
      </c>
      <c r="R944" s="143">
        <f t="shared" si="212"/>
        <v>0</v>
      </c>
      <c r="S944" s="143">
        <f t="shared" si="213"/>
        <v>0</v>
      </c>
      <c r="T944" s="143">
        <f t="shared" si="214"/>
        <v>0</v>
      </c>
      <c r="U944" s="143">
        <f t="shared" si="215"/>
        <v>0</v>
      </c>
      <c r="V944" s="143">
        <f t="shared" si="216"/>
        <v>0</v>
      </c>
      <c r="W944" s="143">
        <f t="shared" si="217"/>
        <v>0</v>
      </c>
      <c r="X944" s="143">
        <f t="shared" si="218"/>
        <v>0</v>
      </c>
      <c r="Y944" s="143">
        <f t="shared" si="219"/>
        <v>0</v>
      </c>
      <c r="Z944" s="143">
        <f t="shared" si="220"/>
        <v>0</v>
      </c>
      <c r="AA944" s="143">
        <f t="shared" si="221"/>
        <v>0</v>
      </c>
      <c r="AB944" s="143">
        <f t="shared" si="222"/>
        <v>0</v>
      </c>
      <c r="AC944" s="143">
        <f t="shared" si="223"/>
        <v>0</v>
      </c>
      <c r="AD944" s="143">
        <f t="shared" si="224"/>
        <v>0</v>
      </c>
      <c r="AE944" s="142"/>
    </row>
    <row r="945" spans="1:31" x14ac:dyDescent="0.3">
      <c r="A945" s="147" t="s">
        <v>2731</v>
      </c>
      <c r="B945" s="147">
        <v>5.1281549776938773E-2</v>
      </c>
      <c r="C945" s="146">
        <f t="shared" si="210"/>
        <v>9.9595030482000114E-5</v>
      </c>
      <c r="D945" s="145">
        <f t="shared" si="211"/>
        <v>99595.030482000118</v>
      </c>
      <c r="E945" s="144">
        <v>0</v>
      </c>
      <c r="F945" s="144">
        <v>0</v>
      </c>
      <c r="G945" s="144">
        <v>11.02</v>
      </c>
      <c r="H945" s="144">
        <v>0</v>
      </c>
      <c r="I945" s="144">
        <v>0</v>
      </c>
      <c r="J945" s="144">
        <v>0</v>
      </c>
      <c r="K945" s="144">
        <v>0</v>
      </c>
      <c r="L945" s="144">
        <v>0</v>
      </c>
      <c r="M945" s="144">
        <v>7.35</v>
      </c>
      <c r="N945" s="144">
        <v>0</v>
      </c>
      <c r="O945" s="144">
        <v>0</v>
      </c>
      <c r="P945" s="144">
        <v>0</v>
      </c>
      <c r="Q945" s="144">
        <v>11.02</v>
      </c>
      <c r="R945" s="143">
        <f t="shared" si="212"/>
        <v>0</v>
      </c>
      <c r="S945" s="143">
        <f t="shared" si="213"/>
        <v>0</v>
      </c>
      <c r="T945" s="143">
        <f t="shared" si="214"/>
        <v>10975.372359116413</v>
      </c>
      <c r="U945" s="143">
        <f t="shared" si="215"/>
        <v>0</v>
      </c>
      <c r="V945" s="143">
        <f t="shared" si="216"/>
        <v>0</v>
      </c>
      <c r="W945" s="143">
        <f t="shared" si="217"/>
        <v>0</v>
      </c>
      <c r="X945" s="143">
        <f t="shared" si="218"/>
        <v>0</v>
      </c>
      <c r="Y945" s="143">
        <f t="shared" si="219"/>
        <v>0</v>
      </c>
      <c r="Z945" s="143">
        <f t="shared" si="220"/>
        <v>7320.2347404270085</v>
      </c>
      <c r="AA945" s="143">
        <f t="shared" si="221"/>
        <v>0</v>
      </c>
      <c r="AB945" s="143">
        <f t="shared" si="222"/>
        <v>0</v>
      </c>
      <c r="AC945" s="143">
        <f t="shared" si="223"/>
        <v>0</v>
      </c>
      <c r="AD945" s="143">
        <f t="shared" si="224"/>
        <v>10975.372359116413</v>
      </c>
      <c r="AE945" s="142"/>
    </row>
    <row r="946" spans="1:31" x14ac:dyDescent="0.3">
      <c r="A946" s="147" t="s">
        <v>2730</v>
      </c>
      <c r="B946" s="147">
        <v>0.3686851005957138</v>
      </c>
      <c r="C946" s="146">
        <f t="shared" si="210"/>
        <v>7.1603147704794911E-4</v>
      </c>
      <c r="D946" s="145">
        <f t="shared" si="211"/>
        <v>716031.4770479491</v>
      </c>
      <c r="E946" s="144">
        <v>0</v>
      </c>
      <c r="F946" s="144">
        <v>0</v>
      </c>
      <c r="G946" s="144">
        <v>0</v>
      </c>
      <c r="H946" s="144">
        <v>0</v>
      </c>
      <c r="I946" s="144">
        <v>0</v>
      </c>
      <c r="J946" s="144">
        <v>0</v>
      </c>
      <c r="K946" s="144">
        <v>0</v>
      </c>
      <c r="L946" s="144">
        <v>0</v>
      </c>
      <c r="M946" s="144">
        <v>0</v>
      </c>
      <c r="N946" s="144">
        <v>0</v>
      </c>
      <c r="O946" s="144">
        <v>0</v>
      </c>
      <c r="P946" s="144">
        <v>0</v>
      </c>
      <c r="Q946" s="144">
        <v>0</v>
      </c>
      <c r="R946" s="143">
        <f t="shared" si="212"/>
        <v>0</v>
      </c>
      <c r="S946" s="143">
        <f t="shared" si="213"/>
        <v>0</v>
      </c>
      <c r="T946" s="143">
        <f t="shared" si="214"/>
        <v>0</v>
      </c>
      <c r="U946" s="143">
        <f t="shared" si="215"/>
        <v>0</v>
      </c>
      <c r="V946" s="143">
        <f t="shared" si="216"/>
        <v>0</v>
      </c>
      <c r="W946" s="143">
        <f t="shared" si="217"/>
        <v>0</v>
      </c>
      <c r="X946" s="143">
        <f t="shared" si="218"/>
        <v>0</v>
      </c>
      <c r="Y946" s="143">
        <f t="shared" si="219"/>
        <v>0</v>
      </c>
      <c r="Z946" s="143">
        <f t="shared" si="220"/>
        <v>0</v>
      </c>
      <c r="AA946" s="143">
        <f t="shared" si="221"/>
        <v>0</v>
      </c>
      <c r="AB946" s="143">
        <f t="shared" si="222"/>
        <v>0</v>
      </c>
      <c r="AC946" s="143">
        <f t="shared" si="223"/>
        <v>0</v>
      </c>
      <c r="AD946" s="143">
        <f t="shared" si="224"/>
        <v>0</v>
      </c>
      <c r="AE946" s="142"/>
    </row>
    <row r="947" spans="1:31" x14ac:dyDescent="0.3">
      <c r="A947" s="147" t="s">
        <v>2729</v>
      </c>
      <c r="B947" s="147">
        <v>0.65979889723711904</v>
      </c>
      <c r="C947" s="146">
        <f t="shared" si="210"/>
        <v>1.2814100113618604E-3</v>
      </c>
      <c r="D947" s="145">
        <f t="shared" si="211"/>
        <v>1281410.0113618604</v>
      </c>
      <c r="E947" s="144">
        <v>0.03</v>
      </c>
      <c r="F947" s="144">
        <v>0.03</v>
      </c>
      <c r="G947" s="144">
        <v>0</v>
      </c>
      <c r="H947" s="144">
        <v>0</v>
      </c>
      <c r="I947" s="144">
        <v>0</v>
      </c>
      <c r="J947" s="144">
        <v>0</v>
      </c>
      <c r="K947" s="144">
        <v>0</v>
      </c>
      <c r="L947" s="144">
        <v>0</v>
      </c>
      <c r="M947" s="144">
        <v>0</v>
      </c>
      <c r="N947" s="144">
        <v>0</v>
      </c>
      <c r="O947" s="144">
        <v>0</v>
      </c>
      <c r="P947" s="144">
        <v>0</v>
      </c>
      <c r="Q947" s="144">
        <v>0.03</v>
      </c>
      <c r="R947" s="143">
        <f t="shared" si="212"/>
        <v>384.42300340855815</v>
      </c>
      <c r="S947" s="143">
        <f t="shared" si="213"/>
        <v>384.42300340855815</v>
      </c>
      <c r="T947" s="143">
        <f t="shared" si="214"/>
        <v>0</v>
      </c>
      <c r="U947" s="143">
        <f t="shared" si="215"/>
        <v>0</v>
      </c>
      <c r="V947" s="143">
        <f t="shared" si="216"/>
        <v>0</v>
      </c>
      <c r="W947" s="143">
        <f t="shared" si="217"/>
        <v>0</v>
      </c>
      <c r="X947" s="143">
        <f t="shared" si="218"/>
        <v>0</v>
      </c>
      <c r="Y947" s="143">
        <f t="shared" si="219"/>
        <v>0</v>
      </c>
      <c r="Z947" s="143">
        <f t="shared" si="220"/>
        <v>0</v>
      </c>
      <c r="AA947" s="143">
        <f t="shared" si="221"/>
        <v>0</v>
      </c>
      <c r="AB947" s="143">
        <f t="shared" si="222"/>
        <v>0</v>
      </c>
      <c r="AC947" s="143">
        <f t="shared" si="223"/>
        <v>0</v>
      </c>
      <c r="AD947" s="143">
        <f t="shared" si="224"/>
        <v>384.42300340855815</v>
      </c>
      <c r="AE947" s="142"/>
    </row>
    <row r="948" spans="1:31" x14ac:dyDescent="0.3">
      <c r="A948" s="147" t="s">
        <v>2728</v>
      </c>
      <c r="B948" s="147">
        <v>0.87908645933596041</v>
      </c>
      <c r="C948" s="146">
        <f t="shared" si="210"/>
        <v>1.7072932291381491E-3</v>
      </c>
      <c r="D948" s="145">
        <f t="shared" si="211"/>
        <v>1707293.2291381492</v>
      </c>
      <c r="E948" s="144">
        <v>0</v>
      </c>
      <c r="F948" s="144">
        <v>0</v>
      </c>
      <c r="G948" s="144">
        <v>4.0999999999999996</v>
      </c>
      <c r="H948" s="144">
        <v>0</v>
      </c>
      <c r="I948" s="144">
        <v>0</v>
      </c>
      <c r="J948" s="144">
        <v>0</v>
      </c>
      <c r="K948" s="144">
        <v>0</v>
      </c>
      <c r="L948" s="144">
        <v>0</v>
      </c>
      <c r="M948" s="144">
        <v>0</v>
      </c>
      <c r="N948" s="144">
        <v>0</v>
      </c>
      <c r="O948" s="144">
        <v>0</v>
      </c>
      <c r="P948" s="144">
        <v>4.0999999999999996</v>
      </c>
      <c r="Q948" s="144">
        <v>4.0999999999999996</v>
      </c>
      <c r="R948" s="143">
        <f t="shared" si="212"/>
        <v>0</v>
      </c>
      <c r="S948" s="143">
        <f t="shared" si="213"/>
        <v>0</v>
      </c>
      <c r="T948" s="143">
        <f t="shared" si="214"/>
        <v>69999.022394664105</v>
      </c>
      <c r="U948" s="143">
        <f t="shared" si="215"/>
        <v>0</v>
      </c>
      <c r="V948" s="143">
        <f t="shared" si="216"/>
        <v>0</v>
      </c>
      <c r="W948" s="143">
        <f t="shared" si="217"/>
        <v>0</v>
      </c>
      <c r="X948" s="143">
        <f t="shared" si="218"/>
        <v>0</v>
      </c>
      <c r="Y948" s="143">
        <f t="shared" si="219"/>
        <v>0</v>
      </c>
      <c r="Z948" s="143">
        <f t="shared" si="220"/>
        <v>0</v>
      </c>
      <c r="AA948" s="143">
        <f t="shared" si="221"/>
        <v>0</v>
      </c>
      <c r="AB948" s="143">
        <f t="shared" si="222"/>
        <v>0</v>
      </c>
      <c r="AC948" s="143">
        <f t="shared" si="223"/>
        <v>69999.022394664105</v>
      </c>
      <c r="AD948" s="143">
        <f t="shared" si="224"/>
        <v>69999.022394664105</v>
      </c>
      <c r="AE948" s="142"/>
    </row>
    <row r="949" spans="1:31" x14ac:dyDescent="0.3">
      <c r="A949" s="147" t="s">
        <v>2727</v>
      </c>
      <c r="B949" s="147">
        <v>6.7506001831451057E-2</v>
      </c>
      <c r="C949" s="146">
        <f t="shared" si="210"/>
        <v>1.3110489716800181E-4</v>
      </c>
      <c r="D949" s="145">
        <f t="shared" si="211"/>
        <v>131104.8971680018</v>
      </c>
      <c r="E949" s="144">
        <v>0</v>
      </c>
      <c r="F949" s="144">
        <v>0</v>
      </c>
      <c r="G949" s="144">
        <v>0</v>
      </c>
      <c r="H949" s="144">
        <v>0</v>
      </c>
      <c r="I949" s="144">
        <v>0</v>
      </c>
      <c r="J949" s="144">
        <v>0</v>
      </c>
      <c r="K949" s="144">
        <v>0</v>
      </c>
      <c r="L949" s="144">
        <v>0</v>
      </c>
      <c r="M949" s="144">
        <v>0</v>
      </c>
      <c r="N949" s="144">
        <v>0</v>
      </c>
      <c r="O949" s="144">
        <v>0</v>
      </c>
      <c r="P949" s="144">
        <v>0</v>
      </c>
      <c r="Q949" s="144">
        <v>0</v>
      </c>
      <c r="R949" s="143">
        <f t="shared" si="212"/>
        <v>0</v>
      </c>
      <c r="S949" s="143">
        <f t="shared" si="213"/>
        <v>0</v>
      </c>
      <c r="T949" s="143">
        <f t="shared" si="214"/>
        <v>0</v>
      </c>
      <c r="U949" s="143">
        <f t="shared" si="215"/>
        <v>0</v>
      </c>
      <c r="V949" s="143">
        <f t="shared" si="216"/>
        <v>0</v>
      </c>
      <c r="W949" s="143">
        <f t="shared" si="217"/>
        <v>0</v>
      </c>
      <c r="X949" s="143">
        <f t="shared" si="218"/>
        <v>0</v>
      </c>
      <c r="Y949" s="143">
        <f t="shared" si="219"/>
        <v>0</v>
      </c>
      <c r="Z949" s="143">
        <f t="shared" si="220"/>
        <v>0</v>
      </c>
      <c r="AA949" s="143">
        <f t="shared" si="221"/>
        <v>0</v>
      </c>
      <c r="AB949" s="143">
        <f t="shared" si="222"/>
        <v>0</v>
      </c>
      <c r="AC949" s="143">
        <f t="shared" si="223"/>
        <v>0</v>
      </c>
      <c r="AD949" s="143">
        <f t="shared" si="224"/>
        <v>0</v>
      </c>
      <c r="AE949" s="142"/>
    </row>
    <row r="950" spans="1:31" x14ac:dyDescent="0.3">
      <c r="A950" s="147" t="s">
        <v>2726</v>
      </c>
      <c r="B950" s="147">
        <v>0.20052594407234292</v>
      </c>
      <c r="C950" s="146">
        <f t="shared" si="210"/>
        <v>3.8944586501747929E-4</v>
      </c>
      <c r="D950" s="145">
        <f t="shared" si="211"/>
        <v>389445.86501747929</v>
      </c>
      <c r="E950" s="144">
        <v>0</v>
      </c>
      <c r="F950" s="144">
        <v>0</v>
      </c>
      <c r="G950" s="144">
        <v>0</v>
      </c>
      <c r="H950" s="144">
        <v>0</v>
      </c>
      <c r="I950" s="144">
        <v>0</v>
      </c>
      <c r="J950" s="144">
        <v>0</v>
      </c>
      <c r="K950" s="144">
        <v>0</v>
      </c>
      <c r="L950" s="144">
        <v>0</v>
      </c>
      <c r="M950" s="144">
        <v>0</v>
      </c>
      <c r="N950" s="144">
        <v>0</v>
      </c>
      <c r="O950" s="144">
        <v>0</v>
      </c>
      <c r="P950" s="144">
        <v>0</v>
      </c>
      <c r="Q950" s="144">
        <v>0</v>
      </c>
      <c r="R950" s="143">
        <f t="shared" si="212"/>
        <v>0</v>
      </c>
      <c r="S950" s="143">
        <f t="shared" si="213"/>
        <v>0</v>
      </c>
      <c r="T950" s="143">
        <f t="shared" si="214"/>
        <v>0</v>
      </c>
      <c r="U950" s="143">
        <f t="shared" si="215"/>
        <v>0</v>
      </c>
      <c r="V950" s="143">
        <f t="shared" si="216"/>
        <v>0</v>
      </c>
      <c r="W950" s="143">
        <f t="shared" si="217"/>
        <v>0</v>
      </c>
      <c r="X950" s="143">
        <f t="shared" si="218"/>
        <v>0</v>
      </c>
      <c r="Y950" s="143">
        <f t="shared" si="219"/>
        <v>0</v>
      </c>
      <c r="Z950" s="143">
        <f t="shared" si="220"/>
        <v>0</v>
      </c>
      <c r="AA950" s="143">
        <f t="shared" si="221"/>
        <v>0</v>
      </c>
      <c r="AB950" s="143">
        <f t="shared" si="222"/>
        <v>0</v>
      </c>
      <c r="AC950" s="143">
        <f t="shared" si="223"/>
        <v>0</v>
      </c>
      <c r="AD950" s="143">
        <f t="shared" si="224"/>
        <v>0</v>
      </c>
      <c r="AE950" s="142"/>
    </row>
    <row r="951" spans="1:31" x14ac:dyDescent="0.3">
      <c r="A951" s="147" t="s">
        <v>2725</v>
      </c>
      <c r="B951" s="147">
        <v>0.1483299709062964</v>
      </c>
      <c r="C951" s="146">
        <f t="shared" si="210"/>
        <v>2.8807491267454128E-4</v>
      </c>
      <c r="D951" s="145">
        <f t="shared" si="211"/>
        <v>288074.91267454129</v>
      </c>
      <c r="E951" s="144">
        <v>0</v>
      </c>
      <c r="F951" s="144">
        <v>0</v>
      </c>
      <c r="G951" s="144">
        <v>0</v>
      </c>
      <c r="H951" s="144">
        <v>0</v>
      </c>
      <c r="I951" s="144">
        <v>0</v>
      </c>
      <c r="J951" s="144">
        <v>0</v>
      </c>
      <c r="K951" s="144">
        <v>0</v>
      </c>
      <c r="L951" s="144">
        <v>0</v>
      </c>
      <c r="M951" s="144">
        <v>0</v>
      </c>
      <c r="N951" s="144">
        <v>0</v>
      </c>
      <c r="O951" s="144">
        <v>0</v>
      </c>
      <c r="P951" s="144">
        <v>0</v>
      </c>
      <c r="Q951" s="144">
        <v>0</v>
      </c>
      <c r="R951" s="143">
        <f t="shared" si="212"/>
        <v>0</v>
      </c>
      <c r="S951" s="143">
        <f t="shared" si="213"/>
        <v>0</v>
      </c>
      <c r="T951" s="143">
        <f t="shared" si="214"/>
        <v>0</v>
      </c>
      <c r="U951" s="143">
        <f t="shared" si="215"/>
        <v>0</v>
      </c>
      <c r="V951" s="143">
        <f t="shared" si="216"/>
        <v>0</v>
      </c>
      <c r="W951" s="143">
        <f t="shared" si="217"/>
        <v>0</v>
      </c>
      <c r="X951" s="143">
        <f t="shared" si="218"/>
        <v>0</v>
      </c>
      <c r="Y951" s="143">
        <f t="shared" si="219"/>
        <v>0</v>
      </c>
      <c r="Z951" s="143">
        <f t="shared" si="220"/>
        <v>0</v>
      </c>
      <c r="AA951" s="143">
        <f t="shared" si="221"/>
        <v>0</v>
      </c>
      <c r="AB951" s="143">
        <f t="shared" si="222"/>
        <v>0</v>
      </c>
      <c r="AC951" s="143">
        <f t="shared" si="223"/>
        <v>0</v>
      </c>
      <c r="AD951" s="143">
        <f t="shared" si="224"/>
        <v>0</v>
      </c>
      <c r="AE951" s="142"/>
    </row>
    <row r="952" spans="1:31" x14ac:dyDescent="0.3">
      <c r="A952" s="147" t="s">
        <v>2724</v>
      </c>
      <c r="B952" s="147">
        <v>0.89547325978691561</v>
      </c>
      <c r="C952" s="146">
        <f t="shared" si="210"/>
        <v>1.7391183962306863E-3</v>
      </c>
      <c r="D952" s="145">
        <f t="shared" si="211"/>
        <v>1739118.3962306862</v>
      </c>
      <c r="E952" s="144">
        <v>0</v>
      </c>
      <c r="F952" s="144">
        <v>0</v>
      </c>
      <c r="G952" s="144">
        <v>0</v>
      </c>
      <c r="H952" s="144">
        <v>0</v>
      </c>
      <c r="I952" s="144">
        <v>0</v>
      </c>
      <c r="J952" s="144">
        <v>0</v>
      </c>
      <c r="K952" s="144">
        <v>0</v>
      </c>
      <c r="L952" s="144">
        <v>0</v>
      </c>
      <c r="M952" s="144">
        <v>0</v>
      </c>
      <c r="N952" s="144">
        <v>0</v>
      </c>
      <c r="O952" s="144">
        <v>0</v>
      </c>
      <c r="P952" s="144">
        <v>0</v>
      </c>
      <c r="Q952" s="144">
        <v>0</v>
      </c>
      <c r="R952" s="143">
        <f t="shared" si="212"/>
        <v>0</v>
      </c>
      <c r="S952" s="143">
        <f t="shared" si="213"/>
        <v>0</v>
      </c>
      <c r="T952" s="143">
        <f t="shared" si="214"/>
        <v>0</v>
      </c>
      <c r="U952" s="143">
        <f t="shared" si="215"/>
        <v>0</v>
      </c>
      <c r="V952" s="143">
        <f t="shared" si="216"/>
        <v>0</v>
      </c>
      <c r="W952" s="143">
        <f t="shared" si="217"/>
        <v>0</v>
      </c>
      <c r="X952" s="143">
        <f t="shared" si="218"/>
        <v>0</v>
      </c>
      <c r="Y952" s="143">
        <f t="shared" si="219"/>
        <v>0</v>
      </c>
      <c r="Z952" s="143">
        <f t="shared" si="220"/>
        <v>0</v>
      </c>
      <c r="AA952" s="143">
        <f t="shared" si="221"/>
        <v>0</v>
      </c>
      <c r="AB952" s="143">
        <f t="shared" si="222"/>
        <v>0</v>
      </c>
      <c r="AC952" s="143">
        <f t="shared" si="223"/>
        <v>0</v>
      </c>
      <c r="AD952" s="143">
        <f t="shared" si="224"/>
        <v>0</v>
      </c>
      <c r="AE952" s="142"/>
    </row>
    <row r="953" spans="1:31" x14ac:dyDescent="0.3">
      <c r="A953" s="147" t="s">
        <v>2723</v>
      </c>
      <c r="B953" s="147">
        <v>0.68994702148059428</v>
      </c>
      <c r="C953" s="146">
        <f t="shared" si="210"/>
        <v>1.3399613493394484E-3</v>
      </c>
      <c r="D953" s="145">
        <f t="shared" si="211"/>
        <v>1339961.3493394484</v>
      </c>
      <c r="E953" s="144">
        <v>0</v>
      </c>
      <c r="F953" s="144">
        <v>0</v>
      </c>
      <c r="G953" s="144">
        <v>0</v>
      </c>
      <c r="H953" s="144">
        <v>0</v>
      </c>
      <c r="I953" s="144">
        <v>0</v>
      </c>
      <c r="J953" s="144">
        <v>0</v>
      </c>
      <c r="K953" s="144">
        <v>0</v>
      </c>
      <c r="L953" s="144">
        <v>0</v>
      </c>
      <c r="M953" s="144">
        <v>0</v>
      </c>
      <c r="N953" s="144">
        <v>0</v>
      </c>
      <c r="O953" s="144">
        <v>0</v>
      </c>
      <c r="P953" s="144">
        <v>0</v>
      </c>
      <c r="Q953" s="144">
        <v>0</v>
      </c>
      <c r="R953" s="143">
        <f t="shared" si="212"/>
        <v>0</v>
      </c>
      <c r="S953" s="143">
        <f t="shared" si="213"/>
        <v>0</v>
      </c>
      <c r="T953" s="143">
        <f t="shared" si="214"/>
        <v>0</v>
      </c>
      <c r="U953" s="143">
        <f t="shared" si="215"/>
        <v>0</v>
      </c>
      <c r="V953" s="143">
        <f t="shared" si="216"/>
        <v>0</v>
      </c>
      <c r="W953" s="143">
        <f t="shared" si="217"/>
        <v>0</v>
      </c>
      <c r="X953" s="143">
        <f t="shared" si="218"/>
        <v>0</v>
      </c>
      <c r="Y953" s="143">
        <f t="shared" si="219"/>
        <v>0</v>
      </c>
      <c r="Z953" s="143">
        <f t="shared" si="220"/>
        <v>0</v>
      </c>
      <c r="AA953" s="143">
        <f t="shared" si="221"/>
        <v>0</v>
      </c>
      <c r="AB953" s="143">
        <f t="shared" si="222"/>
        <v>0</v>
      </c>
      <c r="AC953" s="143">
        <f t="shared" si="223"/>
        <v>0</v>
      </c>
      <c r="AD953" s="143">
        <f t="shared" si="224"/>
        <v>0</v>
      </c>
      <c r="AE953" s="142"/>
    </row>
    <row r="954" spans="1:31" x14ac:dyDescent="0.3">
      <c r="A954" s="147" t="s">
        <v>2722</v>
      </c>
      <c r="B954" s="147">
        <v>0.24018718158167807</v>
      </c>
      <c r="C954" s="146">
        <f t="shared" si="210"/>
        <v>4.6647283038568307E-4</v>
      </c>
      <c r="D954" s="145">
        <f t="shared" si="211"/>
        <v>466472.83038568305</v>
      </c>
      <c r="E954" s="144">
        <v>0.11</v>
      </c>
      <c r="F954" s="144">
        <v>0.11</v>
      </c>
      <c r="G954" s="144">
        <v>0</v>
      </c>
      <c r="H954" s="144">
        <v>0</v>
      </c>
      <c r="I954" s="144">
        <v>0</v>
      </c>
      <c r="J954" s="144">
        <v>0</v>
      </c>
      <c r="K954" s="144">
        <v>0</v>
      </c>
      <c r="L954" s="144">
        <v>0</v>
      </c>
      <c r="M954" s="144">
        <v>0</v>
      </c>
      <c r="N954" s="144">
        <v>0</v>
      </c>
      <c r="O954" s="144">
        <v>0</v>
      </c>
      <c r="P954" s="144">
        <v>0</v>
      </c>
      <c r="Q954" s="144">
        <v>0.11</v>
      </c>
      <c r="R954" s="143">
        <f t="shared" si="212"/>
        <v>513.12011342425137</v>
      </c>
      <c r="S954" s="143">
        <f t="shared" si="213"/>
        <v>513.12011342425137</v>
      </c>
      <c r="T954" s="143">
        <f t="shared" si="214"/>
        <v>0</v>
      </c>
      <c r="U954" s="143">
        <f t="shared" si="215"/>
        <v>0</v>
      </c>
      <c r="V954" s="143">
        <f t="shared" si="216"/>
        <v>0</v>
      </c>
      <c r="W954" s="143">
        <f t="shared" si="217"/>
        <v>0</v>
      </c>
      <c r="X954" s="143">
        <f t="shared" si="218"/>
        <v>0</v>
      </c>
      <c r="Y954" s="143">
        <f t="shared" si="219"/>
        <v>0</v>
      </c>
      <c r="Z954" s="143">
        <f t="shared" si="220"/>
        <v>0</v>
      </c>
      <c r="AA954" s="143">
        <f t="shared" si="221"/>
        <v>0</v>
      </c>
      <c r="AB954" s="143">
        <f t="shared" si="222"/>
        <v>0</v>
      </c>
      <c r="AC954" s="143">
        <f t="shared" si="223"/>
        <v>0</v>
      </c>
      <c r="AD954" s="143">
        <f t="shared" si="224"/>
        <v>513.12011342425137</v>
      </c>
      <c r="AE954" s="142"/>
    </row>
    <row r="955" spans="1:31" x14ac:dyDescent="0.3">
      <c r="A955" s="147" t="s">
        <v>2721</v>
      </c>
      <c r="B955" s="147">
        <v>0.29964711739380767</v>
      </c>
      <c r="C955" s="146">
        <f t="shared" si="210"/>
        <v>5.8195128502337603E-4</v>
      </c>
      <c r="D955" s="145">
        <f t="shared" si="211"/>
        <v>581951.285023376</v>
      </c>
      <c r="E955" s="144">
        <v>18</v>
      </c>
      <c r="F955" s="144">
        <v>0</v>
      </c>
      <c r="G955" s="144">
        <v>0</v>
      </c>
      <c r="H955" s="144">
        <v>0</v>
      </c>
      <c r="I955" s="144">
        <v>1.79</v>
      </c>
      <c r="J955" s="144">
        <v>0</v>
      </c>
      <c r="K955" s="144">
        <v>0</v>
      </c>
      <c r="L955" s="144">
        <v>1.79</v>
      </c>
      <c r="M955" s="144">
        <v>0</v>
      </c>
      <c r="N955" s="144">
        <v>0</v>
      </c>
      <c r="O955" s="144">
        <v>0</v>
      </c>
      <c r="P955" s="144">
        <v>0</v>
      </c>
      <c r="Q955" s="144">
        <v>18</v>
      </c>
      <c r="R955" s="143">
        <f t="shared" si="212"/>
        <v>104751.23130420769</v>
      </c>
      <c r="S955" s="143">
        <f t="shared" si="213"/>
        <v>0</v>
      </c>
      <c r="T955" s="143">
        <f t="shared" si="214"/>
        <v>0</v>
      </c>
      <c r="U955" s="143">
        <f t="shared" si="215"/>
        <v>0</v>
      </c>
      <c r="V955" s="143">
        <f t="shared" si="216"/>
        <v>10416.92800191843</v>
      </c>
      <c r="W955" s="143">
        <f t="shared" si="217"/>
        <v>0</v>
      </c>
      <c r="X955" s="143">
        <f t="shared" si="218"/>
        <v>0</v>
      </c>
      <c r="Y955" s="143">
        <f t="shared" si="219"/>
        <v>10416.92800191843</v>
      </c>
      <c r="Z955" s="143">
        <f t="shared" si="220"/>
        <v>0</v>
      </c>
      <c r="AA955" s="143">
        <f t="shared" si="221"/>
        <v>0</v>
      </c>
      <c r="AB955" s="143">
        <f t="shared" si="222"/>
        <v>0</v>
      </c>
      <c r="AC955" s="143">
        <f t="shared" si="223"/>
        <v>0</v>
      </c>
      <c r="AD955" s="143">
        <f t="shared" si="224"/>
        <v>104751.23130420769</v>
      </c>
      <c r="AE955" s="142"/>
    </row>
    <row r="956" spans="1:31" x14ac:dyDescent="0.3">
      <c r="A956" s="147" t="s">
        <v>2720</v>
      </c>
      <c r="B956" s="147">
        <v>0.54353245476765555</v>
      </c>
      <c r="C956" s="146">
        <f t="shared" si="210"/>
        <v>1.055606385454532E-3</v>
      </c>
      <c r="D956" s="145">
        <f t="shared" si="211"/>
        <v>1055606.385454532</v>
      </c>
      <c r="E956" s="144">
        <v>0</v>
      </c>
      <c r="F956" s="144">
        <v>0</v>
      </c>
      <c r="G956" s="144">
        <v>22.67</v>
      </c>
      <c r="H956" s="144">
        <v>0</v>
      </c>
      <c r="I956" s="144">
        <v>0</v>
      </c>
      <c r="J956" s="144">
        <v>0</v>
      </c>
      <c r="K956" s="144">
        <v>0</v>
      </c>
      <c r="L956" s="144">
        <v>0</v>
      </c>
      <c r="M956" s="144">
        <v>22.67</v>
      </c>
      <c r="N956" s="144">
        <v>0</v>
      </c>
      <c r="O956" s="144">
        <v>0</v>
      </c>
      <c r="P956" s="144">
        <v>0</v>
      </c>
      <c r="Q956" s="144">
        <v>22.67</v>
      </c>
      <c r="R956" s="143">
        <f t="shared" si="212"/>
        <v>0</v>
      </c>
      <c r="S956" s="143">
        <f t="shared" si="213"/>
        <v>0</v>
      </c>
      <c r="T956" s="143">
        <f t="shared" si="214"/>
        <v>239305.96758254242</v>
      </c>
      <c r="U956" s="143">
        <f t="shared" si="215"/>
        <v>0</v>
      </c>
      <c r="V956" s="143">
        <f t="shared" si="216"/>
        <v>0</v>
      </c>
      <c r="W956" s="143">
        <f t="shared" si="217"/>
        <v>0</v>
      </c>
      <c r="X956" s="143">
        <f t="shared" si="218"/>
        <v>0</v>
      </c>
      <c r="Y956" s="143">
        <f t="shared" si="219"/>
        <v>0</v>
      </c>
      <c r="Z956" s="143">
        <f t="shared" si="220"/>
        <v>239305.96758254242</v>
      </c>
      <c r="AA956" s="143">
        <f t="shared" si="221"/>
        <v>0</v>
      </c>
      <c r="AB956" s="143">
        <f t="shared" si="222"/>
        <v>0</v>
      </c>
      <c r="AC956" s="143">
        <f t="shared" si="223"/>
        <v>0</v>
      </c>
      <c r="AD956" s="143">
        <f t="shared" si="224"/>
        <v>239305.96758254242</v>
      </c>
      <c r="AE956" s="142"/>
    </row>
    <row r="957" spans="1:31" x14ac:dyDescent="0.3">
      <c r="A957" s="147" t="s">
        <v>2719</v>
      </c>
      <c r="B957" s="147">
        <v>7.7308685748456396E-2</v>
      </c>
      <c r="C957" s="146">
        <f t="shared" si="210"/>
        <v>1.5014290611598018E-4</v>
      </c>
      <c r="D957" s="145">
        <f t="shared" si="211"/>
        <v>150142.90611598018</v>
      </c>
      <c r="E957" s="144">
        <v>0</v>
      </c>
      <c r="F957" s="144">
        <v>0</v>
      </c>
      <c r="G957" s="144">
        <v>0.44</v>
      </c>
      <c r="H957" s="144">
        <v>0</v>
      </c>
      <c r="I957" s="144">
        <v>0</v>
      </c>
      <c r="J957" s="144">
        <v>0</v>
      </c>
      <c r="K957" s="144">
        <v>0</v>
      </c>
      <c r="L957" s="144">
        <v>0</v>
      </c>
      <c r="M957" s="144">
        <v>0</v>
      </c>
      <c r="N957" s="144">
        <v>0</v>
      </c>
      <c r="O957" s="144">
        <v>0</v>
      </c>
      <c r="P957" s="144">
        <v>0.44</v>
      </c>
      <c r="Q957" s="144">
        <v>0.44</v>
      </c>
      <c r="R957" s="143">
        <f t="shared" si="212"/>
        <v>0</v>
      </c>
      <c r="S957" s="143">
        <f t="shared" si="213"/>
        <v>0</v>
      </c>
      <c r="T957" s="143">
        <f t="shared" si="214"/>
        <v>660.62878691031278</v>
      </c>
      <c r="U957" s="143">
        <f t="shared" si="215"/>
        <v>0</v>
      </c>
      <c r="V957" s="143">
        <f t="shared" si="216"/>
        <v>0</v>
      </c>
      <c r="W957" s="143">
        <f t="shared" si="217"/>
        <v>0</v>
      </c>
      <c r="X957" s="143">
        <f t="shared" si="218"/>
        <v>0</v>
      </c>
      <c r="Y957" s="143">
        <f t="shared" si="219"/>
        <v>0</v>
      </c>
      <c r="Z957" s="143">
        <f t="shared" si="220"/>
        <v>0</v>
      </c>
      <c r="AA957" s="143">
        <f t="shared" si="221"/>
        <v>0</v>
      </c>
      <c r="AB957" s="143">
        <f t="shared" si="222"/>
        <v>0</v>
      </c>
      <c r="AC957" s="143">
        <f t="shared" si="223"/>
        <v>660.62878691031278</v>
      </c>
      <c r="AD957" s="143">
        <f t="shared" si="224"/>
        <v>660.62878691031278</v>
      </c>
      <c r="AE957" s="142"/>
    </row>
    <row r="958" spans="1:31" x14ac:dyDescent="0.3">
      <c r="A958" s="147" t="s">
        <v>2718</v>
      </c>
      <c r="B958" s="147">
        <v>0.93118915968738214</v>
      </c>
      <c r="C958" s="146">
        <f t="shared" si="210"/>
        <v>1.8084830342876793E-3</v>
      </c>
      <c r="D958" s="145">
        <f t="shared" si="211"/>
        <v>1808483.0342876792</v>
      </c>
      <c r="E958" s="144">
        <v>0.12</v>
      </c>
      <c r="F958" s="144">
        <v>0</v>
      </c>
      <c r="G958" s="144">
        <v>0</v>
      </c>
      <c r="H958" s="144">
        <v>0</v>
      </c>
      <c r="I958" s="144">
        <v>0</v>
      </c>
      <c r="J958" s="144">
        <v>0</v>
      </c>
      <c r="K958" s="144">
        <v>0</v>
      </c>
      <c r="L958" s="144">
        <v>0</v>
      </c>
      <c r="M958" s="144">
        <v>0</v>
      </c>
      <c r="N958" s="144">
        <v>0</v>
      </c>
      <c r="O958" s="144">
        <v>0</v>
      </c>
      <c r="P958" s="144">
        <v>0</v>
      </c>
      <c r="Q958" s="144">
        <v>0.12</v>
      </c>
      <c r="R958" s="143">
        <f t="shared" si="212"/>
        <v>2170.1796411452151</v>
      </c>
      <c r="S958" s="143">
        <f t="shared" si="213"/>
        <v>0</v>
      </c>
      <c r="T958" s="143">
        <f t="shared" si="214"/>
        <v>0</v>
      </c>
      <c r="U958" s="143">
        <f t="shared" si="215"/>
        <v>0</v>
      </c>
      <c r="V958" s="143">
        <f t="shared" si="216"/>
        <v>0</v>
      </c>
      <c r="W958" s="143">
        <f t="shared" si="217"/>
        <v>0</v>
      </c>
      <c r="X958" s="143">
        <f t="shared" si="218"/>
        <v>0</v>
      </c>
      <c r="Y958" s="143">
        <f t="shared" si="219"/>
        <v>0</v>
      </c>
      <c r="Z958" s="143">
        <f t="shared" si="220"/>
        <v>0</v>
      </c>
      <c r="AA958" s="143">
        <f t="shared" si="221"/>
        <v>0</v>
      </c>
      <c r="AB958" s="143">
        <f t="shared" si="222"/>
        <v>0</v>
      </c>
      <c r="AC958" s="143">
        <f t="shared" si="223"/>
        <v>0</v>
      </c>
      <c r="AD958" s="143">
        <f t="shared" si="224"/>
        <v>2170.1796411452151</v>
      </c>
      <c r="AE958" s="142"/>
    </row>
    <row r="959" spans="1:31" x14ac:dyDescent="0.3">
      <c r="A959" s="147" t="s">
        <v>2717</v>
      </c>
      <c r="B959" s="147">
        <v>0.91848334932386122</v>
      </c>
      <c r="C959" s="146">
        <f t="shared" si="210"/>
        <v>1.7838067993463077E-3</v>
      </c>
      <c r="D959" s="145">
        <f t="shared" si="211"/>
        <v>1783806.7993463078</v>
      </c>
      <c r="E959" s="144">
        <v>0</v>
      </c>
      <c r="F959" s="144">
        <v>0</v>
      </c>
      <c r="G959" s="144">
        <v>0</v>
      </c>
      <c r="H959" s="144">
        <v>0</v>
      </c>
      <c r="I959" s="144">
        <v>0</v>
      </c>
      <c r="J959" s="144">
        <v>0</v>
      </c>
      <c r="K959" s="144">
        <v>0</v>
      </c>
      <c r="L959" s="144">
        <v>0</v>
      </c>
      <c r="M959" s="144">
        <v>0</v>
      </c>
      <c r="N959" s="144">
        <v>0</v>
      </c>
      <c r="O959" s="144">
        <v>0</v>
      </c>
      <c r="P959" s="144">
        <v>0</v>
      </c>
      <c r="Q959" s="144">
        <v>0</v>
      </c>
      <c r="R959" s="143">
        <f t="shared" si="212"/>
        <v>0</v>
      </c>
      <c r="S959" s="143">
        <f t="shared" si="213"/>
        <v>0</v>
      </c>
      <c r="T959" s="143">
        <f t="shared" si="214"/>
        <v>0</v>
      </c>
      <c r="U959" s="143">
        <f t="shared" si="215"/>
        <v>0</v>
      </c>
      <c r="V959" s="143">
        <f t="shared" si="216"/>
        <v>0</v>
      </c>
      <c r="W959" s="143">
        <f t="shared" si="217"/>
        <v>0</v>
      </c>
      <c r="X959" s="143">
        <f t="shared" si="218"/>
        <v>0</v>
      </c>
      <c r="Y959" s="143">
        <f t="shared" si="219"/>
        <v>0</v>
      </c>
      <c r="Z959" s="143">
        <f t="shared" si="220"/>
        <v>0</v>
      </c>
      <c r="AA959" s="143">
        <f t="shared" si="221"/>
        <v>0</v>
      </c>
      <c r="AB959" s="143">
        <f t="shared" si="222"/>
        <v>0</v>
      </c>
      <c r="AC959" s="143">
        <f t="shared" si="223"/>
        <v>0</v>
      </c>
      <c r="AD959" s="143">
        <f t="shared" si="224"/>
        <v>0</v>
      </c>
      <c r="AE959" s="142"/>
    </row>
    <row r="960" spans="1:31" x14ac:dyDescent="0.3">
      <c r="A960" s="147" t="s">
        <v>2716</v>
      </c>
      <c r="B960" s="147">
        <v>0.46989410978173418</v>
      </c>
      <c r="C960" s="146">
        <f t="shared" si="210"/>
        <v>9.12591729200618E-4</v>
      </c>
      <c r="D960" s="145">
        <f t="shared" si="211"/>
        <v>912591.72920061799</v>
      </c>
      <c r="E960" s="144">
        <v>0</v>
      </c>
      <c r="F960" s="144">
        <v>0</v>
      </c>
      <c r="G960" s="144">
        <v>2.67</v>
      </c>
      <c r="H960" s="144">
        <v>9.75</v>
      </c>
      <c r="I960" s="144">
        <v>1.75</v>
      </c>
      <c r="J960" s="144">
        <v>0</v>
      </c>
      <c r="K960" s="144">
        <v>0</v>
      </c>
      <c r="L960" s="144">
        <v>11.5</v>
      </c>
      <c r="M960" s="144">
        <v>0</v>
      </c>
      <c r="N960" s="144">
        <v>0</v>
      </c>
      <c r="O960" s="144">
        <v>0</v>
      </c>
      <c r="P960" s="144">
        <v>0</v>
      </c>
      <c r="Q960" s="144">
        <v>2.67</v>
      </c>
      <c r="R960" s="143">
        <f t="shared" si="212"/>
        <v>0</v>
      </c>
      <c r="S960" s="143">
        <f t="shared" si="213"/>
        <v>0</v>
      </c>
      <c r="T960" s="143">
        <f t="shared" si="214"/>
        <v>24366.199169656498</v>
      </c>
      <c r="U960" s="143">
        <f t="shared" si="215"/>
        <v>88977.69359706025</v>
      </c>
      <c r="V960" s="143">
        <f t="shared" si="216"/>
        <v>15970.355261010815</v>
      </c>
      <c r="W960" s="143">
        <f t="shared" si="217"/>
        <v>0</v>
      </c>
      <c r="X960" s="143">
        <f t="shared" si="218"/>
        <v>0</v>
      </c>
      <c r="Y960" s="143">
        <f t="shared" si="219"/>
        <v>104948.04885807107</v>
      </c>
      <c r="Z960" s="143">
        <f t="shared" si="220"/>
        <v>0</v>
      </c>
      <c r="AA960" s="143">
        <f t="shared" si="221"/>
        <v>0</v>
      </c>
      <c r="AB960" s="143">
        <f t="shared" si="222"/>
        <v>0</v>
      </c>
      <c r="AC960" s="143">
        <f t="shared" si="223"/>
        <v>0</v>
      </c>
      <c r="AD960" s="143">
        <f t="shared" si="224"/>
        <v>24366.199169656498</v>
      </c>
      <c r="AE960" s="142"/>
    </row>
    <row r="961" spans="1:31" x14ac:dyDescent="0.3">
      <c r="A961" s="147" t="s">
        <v>2715</v>
      </c>
      <c r="B961" s="147">
        <v>0.96884090805283951</v>
      </c>
      <c r="C961" s="146">
        <f t="shared" si="210"/>
        <v>1.8816073264057904E-3</v>
      </c>
      <c r="D961" s="145">
        <f t="shared" si="211"/>
        <v>1881607.3264057904</v>
      </c>
      <c r="E961" s="144">
        <v>0</v>
      </c>
      <c r="F961" s="144">
        <v>0</v>
      </c>
      <c r="G961" s="144">
        <v>0</v>
      </c>
      <c r="H961" s="144">
        <v>0</v>
      </c>
      <c r="I961" s="144">
        <v>0</v>
      </c>
      <c r="J961" s="144">
        <v>0</v>
      </c>
      <c r="K961" s="144">
        <v>0</v>
      </c>
      <c r="L961" s="144">
        <v>0</v>
      </c>
      <c r="M961" s="144">
        <v>0</v>
      </c>
      <c r="N961" s="144">
        <v>0</v>
      </c>
      <c r="O961" s="144">
        <v>0</v>
      </c>
      <c r="P961" s="144">
        <v>0</v>
      </c>
      <c r="Q961" s="144">
        <v>0</v>
      </c>
      <c r="R961" s="143">
        <f t="shared" si="212"/>
        <v>0</v>
      </c>
      <c r="S961" s="143">
        <f t="shared" si="213"/>
        <v>0</v>
      </c>
      <c r="T961" s="143">
        <f t="shared" si="214"/>
        <v>0</v>
      </c>
      <c r="U961" s="143">
        <f t="shared" si="215"/>
        <v>0</v>
      </c>
      <c r="V961" s="143">
        <f t="shared" si="216"/>
        <v>0</v>
      </c>
      <c r="W961" s="143">
        <f t="shared" si="217"/>
        <v>0</v>
      </c>
      <c r="X961" s="143">
        <f t="shared" si="218"/>
        <v>0</v>
      </c>
      <c r="Y961" s="143">
        <f t="shared" si="219"/>
        <v>0</v>
      </c>
      <c r="Z961" s="143">
        <f t="shared" si="220"/>
        <v>0</v>
      </c>
      <c r="AA961" s="143">
        <f t="shared" si="221"/>
        <v>0</v>
      </c>
      <c r="AB961" s="143">
        <f t="shared" si="222"/>
        <v>0</v>
      </c>
      <c r="AC961" s="143">
        <f t="shared" si="223"/>
        <v>0</v>
      </c>
      <c r="AD961" s="143">
        <f t="shared" si="224"/>
        <v>0</v>
      </c>
      <c r="AE961" s="142"/>
    </row>
    <row r="962" spans="1:31" x14ac:dyDescent="0.3">
      <c r="A962" s="147" t="s">
        <v>2714</v>
      </c>
      <c r="B962" s="147">
        <v>0.7330524802409728</v>
      </c>
      <c r="C962" s="146">
        <f t="shared" si="210"/>
        <v>1.4236774128721286E-3</v>
      </c>
      <c r="D962" s="145">
        <f t="shared" si="211"/>
        <v>1423677.4128721287</v>
      </c>
      <c r="E962" s="144">
        <v>0</v>
      </c>
      <c r="F962" s="144">
        <v>0</v>
      </c>
      <c r="G962" s="144">
        <v>0</v>
      </c>
      <c r="H962" s="144">
        <v>0</v>
      </c>
      <c r="I962" s="144">
        <v>0</v>
      </c>
      <c r="J962" s="144">
        <v>0</v>
      </c>
      <c r="K962" s="144">
        <v>0</v>
      </c>
      <c r="L962" s="144">
        <v>0</v>
      </c>
      <c r="M962" s="144">
        <v>0</v>
      </c>
      <c r="N962" s="144">
        <v>0</v>
      </c>
      <c r="O962" s="144">
        <v>0</v>
      </c>
      <c r="P962" s="144">
        <v>0</v>
      </c>
      <c r="Q962" s="144">
        <v>0</v>
      </c>
      <c r="R962" s="143">
        <f t="shared" si="212"/>
        <v>0</v>
      </c>
      <c r="S962" s="143">
        <f t="shared" si="213"/>
        <v>0</v>
      </c>
      <c r="T962" s="143">
        <f t="shared" si="214"/>
        <v>0</v>
      </c>
      <c r="U962" s="143">
        <f t="shared" si="215"/>
        <v>0</v>
      </c>
      <c r="V962" s="143">
        <f t="shared" si="216"/>
        <v>0</v>
      </c>
      <c r="W962" s="143">
        <f t="shared" si="217"/>
        <v>0</v>
      </c>
      <c r="X962" s="143">
        <f t="shared" si="218"/>
        <v>0</v>
      </c>
      <c r="Y962" s="143">
        <f t="shared" si="219"/>
        <v>0</v>
      </c>
      <c r="Z962" s="143">
        <f t="shared" si="220"/>
        <v>0</v>
      </c>
      <c r="AA962" s="143">
        <f t="shared" si="221"/>
        <v>0</v>
      </c>
      <c r="AB962" s="143">
        <f t="shared" si="222"/>
        <v>0</v>
      </c>
      <c r="AC962" s="143">
        <f t="shared" si="223"/>
        <v>0</v>
      </c>
      <c r="AD962" s="143">
        <f t="shared" si="224"/>
        <v>0</v>
      </c>
      <c r="AE962" s="142"/>
    </row>
    <row r="963" spans="1:31" x14ac:dyDescent="0.3">
      <c r="A963" s="147" t="s">
        <v>2713</v>
      </c>
      <c r="B963" s="147">
        <v>0.53138526264481978</v>
      </c>
      <c r="C963" s="146">
        <f t="shared" ref="C963:C1002" si="225">B963/SUM($B$3:$B$1002)</f>
        <v>1.0320150553366466E-3</v>
      </c>
      <c r="D963" s="145">
        <f t="shared" ref="D963:D1002" si="226">1000000000*C963</f>
        <v>1032015.0553366466</v>
      </c>
      <c r="E963" s="144">
        <v>0</v>
      </c>
      <c r="F963" s="144">
        <v>0</v>
      </c>
      <c r="G963" s="144">
        <v>0</v>
      </c>
      <c r="H963" s="144">
        <v>0</v>
      </c>
      <c r="I963" s="144">
        <v>0</v>
      </c>
      <c r="J963" s="144">
        <v>0</v>
      </c>
      <c r="K963" s="144">
        <v>0</v>
      </c>
      <c r="L963" s="144">
        <v>0</v>
      </c>
      <c r="M963" s="144">
        <v>0</v>
      </c>
      <c r="N963" s="144">
        <v>0</v>
      </c>
      <c r="O963" s="144">
        <v>0</v>
      </c>
      <c r="P963" s="144">
        <v>0</v>
      </c>
      <c r="Q963" s="144">
        <v>0</v>
      </c>
      <c r="R963" s="143">
        <f t="shared" ref="R963:R1002" si="227">$D963*E963/100</f>
        <v>0</v>
      </c>
      <c r="S963" s="143">
        <f t="shared" ref="S963:S1002" si="228">$D963*F963/100</f>
        <v>0</v>
      </c>
      <c r="T963" s="143">
        <f t="shared" ref="T963:T1002" si="229">$D963*G963/100</f>
        <v>0</v>
      </c>
      <c r="U963" s="143">
        <f t="shared" ref="U963:U1002" si="230">$D963*H963/100</f>
        <v>0</v>
      </c>
      <c r="V963" s="143">
        <f t="shared" ref="V963:V1002" si="231">$D963*I963/100</f>
        <v>0</v>
      </c>
      <c r="W963" s="143">
        <f t="shared" ref="W963:W1002" si="232">$D963*J963/100</f>
        <v>0</v>
      </c>
      <c r="X963" s="143">
        <f t="shared" ref="X963:X1002" si="233">$D963*K963/100</f>
        <v>0</v>
      </c>
      <c r="Y963" s="143">
        <f t="shared" ref="Y963:Y1002" si="234">$D963*L963/100</f>
        <v>0</v>
      </c>
      <c r="Z963" s="143">
        <f t="shared" ref="Z963:Z1002" si="235">$D963*M963/100</f>
        <v>0</v>
      </c>
      <c r="AA963" s="143">
        <f t="shared" ref="AA963:AA1002" si="236">$D963*N963/100</f>
        <v>0</v>
      </c>
      <c r="AB963" s="143">
        <f t="shared" ref="AB963:AB1002" si="237">$D963*O963/100</f>
        <v>0</v>
      </c>
      <c r="AC963" s="143">
        <f t="shared" ref="AC963:AC1002" si="238">$D963*P963/100</f>
        <v>0</v>
      </c>
      <c r="AD963" s="143">
        <f t="shared" ref="AD963:AD1002" si="239">$D963*Q963/100</f>
        <v>0</v>
      </c>
      <c r="AE963" s="142"/>
    </row>
    <row r="964" spans="1:31" x14ac:dyDescent="0.3">
      <c r="A964" s="147" t="s">
        <v>2712</v>
      </c>
      <c r="B964" s="147">
        <v>0.72230935524008066</v>
      </c>
      <c r="C964" s="146">
        <f t="shared" si="225"/>
        <v>1.4028129525235267E-3</v>
      </c>
      <c r="D964" s="145">
        <f t="shared" si="226"/>
        <v>1402812.9525235267</v>
      </c>
      <c r="E964" s="144">
        <v>0</v>
      </c>
      <c r="F964" s="144">
        <v>0</v>
      </c>
      <c r="G964" s="144">
        <v>0</v>
      </c>
      <c r="H964" s="144">
        <v>0</v>
      </c>
      <c r="I964" s="144">
        <v>0</v>
      </c>
      <c r="J964" s="144">
        <v>0</v>
      </c>
      <c r="K964" s="144">
        <v>0</v>
      </c>
      <c r="L964" s="144">
        <v>0</v>
      </c>
      <c r="M964" s="144">
        <v>0</v>
      </c>
      <c r="N964" s="144">
        <v>0</v>
      </c>
      <c r="O964" s="144">
        <v>0</v>
      </c>
      <c r="P964" s="144">
        <v>0</v>
      </c>
      <c r="Q964" s="144">
        <v>0</v>
      </c>
      <c r="R964" s="143">
        <f t="shared" si="227"/>
        <v>0</v>
      </c>
      <c r="S964" s="143">
        <f t="shared" si="228"/>
        <v>0</v>
      </c>
      <c r="T964" s="143">
        <f t="shared" si="229"/>
        <v>0</v>
      </c>
      <c r="U964" s="143">
        <f t="shared" si="230"/>
        <v>0</v>
      </c>
      <c r="V964" s="143">
        <f t="shared" si="231"/>
        <v>0</v>
      </c>
      <c r="W964" s="143">
        <f t="shared" si="232"/>
        <v>0</v>
      </c>
      <c r="X964" s="143">
        <f t="shared" si="233"/>
        <v>0</v>
      </c>
      <c r="Y964" s="143">
        <f t="shared" si="234"/>
        <v>0</v>
      </c>
      <c r="Z964" s="143">
        <f t="shared" si="235"/>
        <v>0</v>
      </c>
      <c r="AA964" s="143">
        <f t="shared" si="236"/>
        <v>0</v>
      </c>
      <c r="AB964" s="143">
        <f t="shared" si="237"/>
        <v>0</v>
      </c>
      <c r="AC964" s="143">
        <f t="shared" si="238"/>
        <v>0</v>
      </c>
      <c r="AD964" s="143">
        <f t="shared" si="239"/>
        <v>0</v>
      </c>
      <c r="AE964" s="142"/>
    </row>
    <row r="965" spans="1:31" x14ac:dyDescent="0.3">
      <c r="A965" s="147" t="s">
        <v>2711</v>
      </c>
      <c r="B965" s="147">
        <v>0.45076726506633535</v>
      </c>
      <c r="C965" s="146">
        <f t="shared" si="225"/>
        <v>8.7544506162250059E-4</v>
      </c>
      <c r="D965" s="145">
        <f t="shared" si="226"/>
        <v>875445.06162250054</v>
      </c>
      <c r="E965" s="144">
        <v>0</v>
      </c>
      <c r="F965" s="144">
        <v>0</v>
      </c>
      <c r="G965" s="144">
        <v>0</v>
      </c>
      <c r="H965" s="144">
        <v>0</v>
      </c>
      <c r="I965" s="144">
        <v>0</v>
      </c>
      <c r="J965" s="144">
        <v>0</v>
      </c>
      <c r="K965" s="144">
        <v>0</v>
      </c>
      <c r="L965" s="144">
        <v>0</v>
      </c>
      <c r="M965" s="144">
        <v>0</v>
      </c>
      <c r="N965" s="144">
        <v>0</v>
      </c>
      <c r="O965" s="144">
        <v>0</v>
      </c>
      <c r="P965" s="144">
        <v>0</v>
      </c>
      <c r="Q965" s="144">
        <v>0</v>
      </c>
      <c r="R965" s="143">
        <f t="shared" si="227"/>
        <v>0</v>
      </c>
      <c r="S965" s="143">
        <f t="shared" si="228"/>
        <v>0</v>
      </c>
      <c r="T965" s="143">
        <f t="shared" si="229"/>
        <v>0</v>
      </c>
      <c r="U965" s="143">
        <f t="shared" si="230"/>
        <v>0</v>
      </c>
      <c r="V965" s="143">
        <f t="shared" si="231"/>
        <v>0</v>
      </c>
      <c r="W965" s="143">
        <f t="shared" si="232"/>
        <v>0</v>
      </c>
      <c r="X965" s="143">
        <f t="shared" si="233"/>
        <v>0</v>
      </c>
      <c r="Y965" s="143">
        <f t="shared" si="234"/>
        <v>0</v>
      </c>
      <c r="Z965" s="143">
        <f t="shared" si="235"/>
        <v>0</v>
      </c>
      <c r="AA965" s="143">
        <f t="shared" si="236"/>
        <v>0</v>
      </c>
      <c r="AB965" s="143">
        <f t="shared" si="237"/>
        <v>0</v>
      </c>
      <c r="AC965" s="143">
        <f t="shared" si="238"/>
        <v>0</v>
      </c>
      <c r="AD965" s="143">
        <f t="shared" si="239"/>
        <v>0</v>
      </c>
      <c r="AE965" s="142"/>
    </row>
    <row r="966" spans="1:31" x14ac:dyDescent="0.3">
      <c r="A966" s="147" t="s">
        <v>2710</v>
      </c>
      <c r="B966" s="147">
        <v>0.18579552003772093</v>
      </c>
      <c r="C966" s="146">
        <f t="shared" si="225"/>
        <v>3.6083758314763795E-4</v>
      </c>
      <c r="D966" s="145">
        <f t="shared" si="226"/>
        <v>360837.58314763795</v>
      </c>
      <c r="E966" s="144">
        <v>0</v>
      </c>
      <c r="F966" s="144">
        <v>0</v>
      </c>
      <c r="G966" s="144">
        <v>0</v>
      </c>
      <c r="H966" s="144">
        <v>0</v>
      </c>
      <c r="I966" s="144">
        <v>0</v>
      </c>
      <c r="J966" s="144">
        <v>0</v>
      </c>
      <c r="K966" s="144">
        <v>0</v>
      </c>
      <c r="L966" s="144">
        <v>0</v>
      </c>
      <c r="M966" s="144">
        <v>0</v>
      </c>
      <c r="N966" s="144">
        <v>0</v>
      </c>
      <c r="O966" s="144">
        <v>0</v>
      </c>
      <c r="P966" s="144">
        <v>0</v>
      </c>
      <c r="Q966" s="144">
        <v>0</v>
      </c>
      <c r="R966" s="143">
        <f t="shared" si="227"/>
        <v>0</v>
      </c>
      <c r="S966" s="143">
        <f t="shared" si="228"/>
        <v>0</v>
      </c>
      <c r="T966" s="143">
        <f t="shared" si="229"/>
        <v>0</v>
      </c>
      <c r="U966" s="143">
        <f t="shared" si="230"/>
        <v>0</v>
      </c>
      <c r="V966" s="143">
        <f t="shared" si="231"/>
        <v>0</v>
      </c>
      <c r="W966" s="143">
        <f t="shared" si="232"/>
        <v>0</v>
      </c>
      <c r="X966" s="143">
        <f t="shared" si="233"/>
        <v>0</v>
      </c>
      <c r="Y966" s="143">
        <f t="shared" si="234"/>
        <v>0</v>
      </c>
      <c r="Z966" s="143">
        <f t="shared" si="235"/>
        <v>0</v>
      </c>
      <c r="AA966" s="143">
        <f t="shared" si="236"/>
        <v>0</v>
      </c>
      <c r="AB966" s="143">
        <f t="shared" si="237"/>
        <v>0</v>
      </c>
      <c r="AC966" s="143">
        <f t="shared" si="238"/>
        <v>0</v>
      </c>
      <c r="AD966" s="143">
        <f t="shared" si="239"/>
        <v>0</v>
      </c>
      <c r="AE966" s="142"/>
    </row>
    <row r="967" spans="1:31" x14ac:dyDescent="0.3">
      <c r="A967" s="147" t="s">
        <v>2709</v>
      </c>
      <c r="B967" s="147">
        <v>0.87155975360796023</v>
      </c>
      <c r="C967" s="146">
        <f t="shared" si="225"/>
        <v>1.6926754477007728E-3</v>
      </c>
      <c r="D967" s="145">
        <f t="shared" si="226"/>
        <v>1692675.4477007727</v>
      </c>
      <c r="E967" s="144">
        <v>0</v>
      </c>
      <c r="F967" s="144">
        <v>0</v>
      </c>
      <c r="G967" s="144">
        <v>0</v>
      </c>
      <c r="H967" s="144">
        <v>0</v>
      </c>
      <c r="I967" s="144">
        <v>0</v>
      </c>
      <c r="J967" s="144">
        <v>0</v>
      </c>
      <c r="K967" s="144">
        <v>0</v>
      </c>
      <c r="L967" s="144">
        <v>0</v>
      </c>
      <c r="M967" s="144">
        <v>0</v>
      </c>
      <c r="N967" s="144">
        <v>0</v>
      </c>
      <c r="O967" s="144">
        <v>0.11</v>
      </c>
      <c r="P967" s="144">
        <v>0</v>
      </c>
      <c r="Q967" s="144">
        <v>0.11</v>
      </c>
      <c r="R967" s="143">
        <f t="shared" si="227"/>
        <v>0</v>
      </c>
      <c r="S967" s="143">
        <f t="shared" si="228"/>
        <v>0</v>
      </c>
      <c r="T967" s="143">
        <f t="shared" si="229"/>
        <v>0</v>
      </c>
      <c r="U967" s="143">
        <f t="shared" si="230"/>
        <v>0</v>
      </c>
      <c r="V967" s="143">
        <f t="shared" si="231"/>
        <v>0</v>
      </c>
      <c r="W967" s="143">
        <f t="shared" si="232"/>
        <v>0</v>
      </c>
      <c r="X967" s="143">
        <f t="shared" si="233"/>
        <v>0</v>
      </c>
      <c r="Y967" s="143">
        <f t="shared" si="234"/>
        <v>0</v>
      </c>
      <c r="Z967" s="143">
        <f t="shared" si="235"/>
        <v>0</v>
      </c>
      <c r="AA967" s="143">
        <f t="shared" si="236"/>
        <v>0</v>
      </c>
      <c r="AB967" s="143">
        <f t="shared" si="237"/>
        <v>1861.94299247085</v>
      </c>
      <c r="AC967" s="143">
        <f t="shared" si="238"/>
        <v>0</v>
      </c>
      <c r="AD967" s="143">
        <f t="shared" si="239"/>
        <v>1861.94299247085</v>
      </c>
      <c r="AE967" s="142"/>
    </row>
    <row r="968" spans="1:31" x14ac:dyDescent="0.3">
      <c r="A968" s="147" t="s">
        <v>2708</v>
      </c>
      <c r="B968" s="147">
        <v>0.15603375089635618</v>
      </c>
      <c r="C968" s="146">
        <f t="shared" si="225"/>
        <v>3.030365939473187E-4</v>
      </c>
      <c r="D968" s="145">
        <f t="shared" si="226"/>
        <v>303036.59394731867</v>
      </c>
      <c r="E968" s="144">
        <v>0</v>
      </c>
      <c r="F968" s="144">
        <v>0</v>
      </c>
      <c r="G968" s="144">
        <v>0</v>
      </c>
      <c r="H968" s="144">
        <v>0</v>
      </c>
      <c r="I968" s="144">
        <v>0</v>
      </c>
      <c r="J968" s="144">
        <v>0</v>
      </c>
      <c r="K968" s="144">
        <v>0</v>
      </c>
      <c r="L968" s="144">
        <v>0</v>
      </c>
      <c r="M968" s="144">
        <v>0</v>
      </c>
      <c r="N968" s="144">
        <v>0</v>
      </c>
      <c r="O968" s="144">
        <v>0</v>
      </c>
      <c r="P968" s="144">
        <v>0</v>
      </c>
      <c r="Q968" s="144">
        <v>0</v>
      </c>
      <c r="R968" s="143">
        <f t="shared" si="227"/>
        <v>0</v>
      </c>
      <c r="S968" s="143">
        <f t="shared" si="228"/>
        <v>0</v>
      </c>
      <c r="T968" s="143">
        <f t="shared" si="229"/>
        <v>0</v>
      </c>
      <c r="U968" s="143">
        <f t="shared" si="230"/>
        <v>0</v>
      </c>
      <c r="V968" s="143">
        <f t="shared" si="231"/>
        <v>0</v>
      </c>
      <c r="W968" s="143">
        <f t="shared" si="232"/>
        <v>0</v>
      </c>
      <c r="X968" s="143">
        <f t="shared" si="233"/>
        <v>0</v>
      </c>
      <c r="Y968" s="143">
        <f t="shared" si="234"/>
        <v>0</v>
      </c>
      <c r="Z968" s="143">
        <f t="shared" si="235"/>
        <v>0</v>
      </c>
      <c r="AA968" s="143">
        <f t="shared" si="236"/>
        <v>0</v>
      </c>
      <c r="AB968" s="143">
        <f t="shared" si="237"/>
        <v>0</v>
      </c>
      <c r="AC968" s="143">
        <f t="shared" si="238"/>
        <v>0</v>
      </c>
      <c r="AD968" s="143">
        <f t="shared" si="239"/>
        <v>0</v>
      </c>
      <c r="AE968" s="142"/>
    </row>
    <row r="969" spans="1:31" x14ac:dyDescent="0.3">
      <c r="A969" s="147" t="s">
        <v>2707</v>
      </c>
      <c r="B969" s="147">
        <v>0.2988671635363862</v>
      </c>
      <c r="C969" s="146">
        <f t="shared" si="225"/>
        <v>5.8043651940996668E-4</v>
      </c>
      <c r="D969" s="145">
        <f t="shared" si="226"/>
        <v>580436.51940996666</v>
      </c>
      <c r="E969" s="144">
        <v>0</v>
      </c>
      <c r="F969" s="144">
        <v>0</v>
      </c>
      <c r="G969" s="144">
        <v>0</v>
      </c>
      <c r="H969" s="144">
        <v>0</v>
      </c>
      <c r="I969" s="144">
        <v>0</v>
      </c>
      <c r="J969" s="144">
        <v>0</v>
      </c>
      <c r="K969" s="144">
        <v>0</v>
      </c>
      <c r="L969" s="144">
        <v>0</v>
      </c>
      <c r="M969" s="144">
        <v>0</v>
      </c>
      <c r="N969" s="144">
        <v>0</v>
      </c>
      <c r="O969" s="144">
        <v>0</v>
      </c>
      <c r="P969" s="144">
        <v>0</v>
      </c>
      <c r="Q969" s="144">
        <v>0</v>
      </c>
      <c r="R969" s="143">
        <f t="shared" si="227"/>
        <v>0</v>
      </c>
      <c r="S969" s="143">
        <f t="shared" si="228"/>
        <v>0</v>
      </c>
      <c r="T969" s="143">
        <f t="shared" si="229"/>
        <v>0</v>
      </c>
      <c r="U969" s="143">
        <f t="shared" si="230"/>
        <v>0</v>
      </c>
      <c r="V969" s="143">
        <f t="shared" si="231"/>
        <v>0</v>
      </c>
      <c r="W969" s="143">
        <f t="shared" si="232"/>
        <v>0</v>
      </c>
      <c r="X969" s="143">
        <f t="shared" si="233"/>
        <v>0</v>
      </c>
      <c r="Y969" s="143">
        <f t="shared" si="234"/>
        <v>0</v>
      </c>
      <c r="Z969" s="143">
        <f t="shared" si="235"/>
        <v>0</v>
      </c>
      <c r="AA969" s="143">
        <f t="shared" si="236"/>
        <v>0</v>
      </c>
      <c r="AB969" s="143">
        <f t="shared" si="237"/>
        <v>0</v>
      </c>
      <c r="AC969" s="143">
        <f t="shared" si="238"/>
        <v>0</v>
      </c>
      <c r="AD969" s="143">
        <f t="shared" si="239"/>
        <v>0</v>
      </c>
      <c r="AE969" s="142"/>
    </row>
    <row r="970" spans="1:31" x14ac:dyDescent="0.3">
      <c r="A970" s="147" t="s">
        <v>2706</v>
      </c>
      <c r="B970" s="147">
        <v>1.4642730935927606E-3</v>
      </c>
      <c r="C970" s="146">
        <f t="shared" si="225"/>
        <v>2.8437971165981619E-6</v>
      </c>
      <c r="D970" s="145">
        <f t="shared" si="226"/>
        <v>2843.7971165981617</v>
      </c>
      <c r="E970" s="144">
        <v>0</v>
      </c>
      <c r="F970" s="144">
        <v>0</v>
      </c>
      <c r="G970" s="144">
        <v>0</v>
      </c>
      <c r="H970" s="144">
        <v>0</v>
      </c>
      <c r="I970" s="144">
        <v>0</v>
      </c>
      <c r="J970" s="144">
        <v>0</v>
      </c>
      <c r="K970" s="144">
        <v>0</v>
      </c>
      <c r="L970" s="144">
        <v>0</v>
      </c>
      <c r="M970" s="144">
        <v>0</v>
      </c>
      <c r="N970" s="144">
        <v>0</v>
      </c>
      <c r="O970" s="144">
        <v>0</v>
      </c>
      <c r="P970" s="144">
        <v>0</v>
      </c>
      <c r="Q970" s="144">
        <v>0</v>
      </c>
      <c r="R970" s="143">
        <f t="shared" si="227"/>
        <v>0</v>
      </c>
      <c r="S970" s="143">
        <f t="shared" si="228"/>
        <v>0</v>
      </c>
      <c r="T970" s="143">
        <f t="shared" si="229"/>
        <v>0</v>
      </c>
      <c r="U970" s="143">
        <f t="shared" si="230"/>
        <v>0</v>
      </c>
      <c r="V970" s="143">
        <f t="shared" si="231"/>
        <v>0</v>
      </c>
      <c r="W970" s="143">
        <f t="shared" si="232"/>
        <v>0</v>
      </c>
      <c r="X970" s="143">
        <f t="shared" si="233"/>
        <v>0</v>
      </c>
      <c r="Y970" s="143">
        <f t="shared" si="234"/>
        <v>0</v>
      </c>
      <c r="Z970" s="143">
        <f t="shared" si="235"/>
        <v>0</v>
      </c>
      <c r="AA970" s="143">
        <f t="shared" si="236"/>
        <v>0</v>
      </c>
      <c r="AB970" s="143">
        <f t="shared" si="237"/>
        <v>0</v>
      </c>
      <c r="AC970" s="143">
        <f t="shared" si="238"/>
        <v>0</v>
      </c>
      <c r="AD970" s="143">
        <f t="shared" si="239"/>
        <v>0</v>
      </c>
      <c r="AE970" s="142"/>
    </row>
    <row r="971" spans="1:31" x14ac:dyDescent="0.3">
      <c r="A971" s="147" t="s">
        <v>2705</v>
      </c>
      <c r="B971" s="147">
        <v>0.83556638374471814</v>
      </c>
      <c r="C971" s="146">
        <f t="shared" si="225"/>
        <v>1.6227719291005693E-3</v>
      </c>
      <c r="D971" s="145">
        <f t="shared" si="226"/>
        <v>1622771.9291005693</v>
      </c>
      <c r="E971" s="144">
        <v>0.3</v>
      </c>
      <c r="F971" s="144">
        <v>0</v>
      </c>
      <c r="G971" s="144">
        <v>1.41</v>
      </c>
      <c r="H971" s="144">
        <v>0.54</v>
      </c>
      <c r="I971" s="144">
        <v>0.18</v>
      </c>
      <c r="J971" s="144">
        <v>0.18</v>
      </c>
      <c r="K971" s="144">
        <v>0.36</v>
      </c>
      <c r="L971" s="144">
        <v>0.72</v>
      </c>
      <c r="M971" s="144">
        <v>0</v>
      </c>
      <c r="N971" s="144">
        <v>0</v>
      </c>
      <c r="O971" s="144">
        <v>0</v>
      </c>
      <c r="P971" s="144">
        <v>0.88</v>
      </c>
      <c r="Q971" s="144">
        <v>1.71</v>
      </c>
      <c r="R971" s="143">
        <f t="shared" si="227"/>
        <v>4868.315787301708</v>
      </c>
      <c r="S971" s="143">
        <f t="shared" si="228"/>
        <v>0</v>
      </c>
      <c r="T971" s="143">
        <f t="shared" si="229"/>
        <v>22881.084200318026</v>
      </c>
      <c r="U971" s="143">
        <f t="shared" si="230"/>
        <v>8762.9684171430763</v>
      </c>
      <c r="V971" s="143">
        <f t="shared" si="231"/>
        <v>2920.9894723810248</v>
      </c>
      <c r="W971" s="143">
        <f t="shared" si="232"/>
        <v>2920.9894723810248</v>
      </c>
      <c r="X971" s="143">
        <f t="shared" si="233"/>
        <v>5841.9789447620497</v>
      </c>
      <c r="Y971" s="143">
        <f t="shared" si="234"/>
        <v>11683.957889524099</v>
      </c>
      <c r="Z971" s="143">
        <f t="shared" si="235"/>
        <v>0</v>
      </c>
      <c r="AA971" s="143">
        <f t="shared" si="236"/>
        <v>0</v>
      </c>
      <c r="AB971" s="143">
        <f t="shared" si="237"/>
        <v>0</v>
      </c>
      <c r="AC971" s="143">
        <f t="shared" si="238"/>
        <v>14280.39297608501</v>
      </c>
      <c r="AD971" s="143">
        <f t="shared" si="239"/>
        <v>27749.399987619734</v>
      </c>
      <c r="AE971" s="142"/>
    </row>
    <row r="972" spans="1:31" x14ac:dyDescent="0.3">
      <c r="A972" s="147" t="s">
        <v>2704</v>
      </c>
      <c r="B972" s="147">
        <v>0.80778729325685572</v>
      </c>
      <c r="C972" s="146">
        <f t="shared" si="225"/>
        <v>1.5688215439048189E-3</v>
      </c>
      <c r="D972" s="145">
        <f t="shared" si="226"/>
        <v>1568821.5439048191</v>
      </c>
      <c r="E972" s="144">
        <v>0</v>
      </c>
      <c r="F972" s="144">
        <v>0</v>
      </c>
      <c r="G972" s="144">
        <v>0</v>
      </c>
      <c r="H972" s="144">
        <v>0</v>
      </c>
      <c r="I972" s="144">
        <v>0</v>
      </c>
      <c r="J972" s="144">
        <v>0</v>
      </c>
      <c r="K972" s="144">
        <v>0</v>
      </c>
      <c r="L972" s="144">
        <v>0</v>
      </c>
      <c r="M972" s="144">
        <v>0</v>
      </c>
      <c r="N972" s="144">
        <v>0</v>
      </c>
      <c r="O972" s="144">
        <v>0</v>
      </c>
      <c r="P972" s="144">
        <v>0</v>
      </c>
      <c r="Q972" s="144">
        <v>0</v>
      </c>
      <c r="R972" s="143">
        <f t="shared" si="227"/>
        <v>0</v>
      </c>
      <c r="S972" s="143">
        <f t="shared" si="228"/>
        <v>0</v>
      </c>
      <c r="T972" s="143">
        <f t="shared" si="229"/>
        <v>0</v>
      </c>
      <c r="U972" s="143">
        <f t="shared" si="230"/>
        <v>0</v>
      </c>
      <c r="V972" s="143">
        <f t="shared" si="231"/>
        <v>0</v>
      </c>
      <c r="W972" s="143">
        <f t="shared" si="232"/>
        <v>0</v>
      </c>
      <c r="X972" s="143">
        <f t="shared" si="233"/>
        <v>0</v>
      </c>
      <c r="Y972" s="143">
        <f t="shared" si="234"/>
        <v>0</v>
      </c>
      <c r="Z972" s="143">
        <f t="shared" si="235"/>
        <v>0</v>
      </c>
      <c r="AA972" s="143">
        <f t="shared" si="236"/>
        <v>0</v>
      </c>
      <c r="AB972" s="143">
        <f t="shared" si="237"/>
        <v>0</v>
      </c>
      <c r="AC972" s="143">
        <f t="shared" si="238"/>
        <v>0</v>
      </c>
      <c r="AD972" s="143">
        <f t="shared" si="239"/>
        <v>0</v>
      </c>
      <c r="AE972" s="142"/>
    </row>
    <row r="973" spans="1:31" x14ac:dyDescent="0.3">
      <c r="A973" s="147" t="s">
        <v>2703</v>
      </c>
      <c r="B973" s="147">
        <v>7.633179593019257E-2</v>
      </c>
      <c r="C973" s="146">
        <f t="shared" si="225"/>
        <v>1.4824566682327661E-4</v>
      </c>
      <c r="D973" s="145">
        <f t="shared" si="226"/>
        <v>148245.66682327661</v>
      </c>
      <c r="E973" s="144">
        <v>0</v>
      </c>
      <c r="F973" s="144">
        <v>0</v>
      </c>
      <c r="G973" s="144">
        <v>0</v>
      </c>
      <c r="H973" s="144">
        <v>0</v>
      </c>
      <c r="I973" s="144">
        <v>0</v>
      </c>
      <c r="J973" s="144">
        <v>0</v>
      </c>
      <c r="K973" s="144">
        <v>0</v>
      </c>
      <c r="L973" s="144">
        <v>0</v>
      </c>
      <c r="M973" s="144">
        <v>0</v>
      </c>
      <c r="N973" s="144">
        <v>0</v>
      </c>
      <c r="O973" s="144">
        <v>0</v>
      </c>
      <c r="P973" s="144">
        <v>0</v>
      </c>
      <c r="Q973" s="144">
        <v>0</v>
      </c>
      <c r="R973" s="143">
        <f t="shared" si="227"/>
        <v>0</v>
      </c>
      <c r="S973" s="143">
        <f t="shared" si="228"/>
        <v>0</v>
      </c>
      <c r="T973" s="143">
        <f t="shared" si="229"/>
        <v>0</v>
      </c>
      <c r="U973" s="143">
        <f t="shared" si="230"/>
        <v>0</v>
      </c>
      <c r="V973" s="143">
        <f t="shared" si="231"/>
        <v>0</v>
      </c>
      <c r="W973" s="143">
        <f t="shared" si="232"/>
        <v>0</v>
      </c>
      <c r="X973" s="143">
        <f t="shared" si="233"/>
        <v>0</v>
      </c>
      <c r="Y973" s="143">
        <f t="shared" si="234"/>
        <v>0</v>
      </c>
      <c r="Z973" s="143">
        <f t="shared" si="235"/>
        <v>0</v>
      </c>
      <c r="AA973" s="143">
        <f t="shared" si="236"/>
        <v>0</v>
      </c>
      <c r="AB973" s="143">
        <f t="shared" si="237"/>
        <v>0</v>
      </c>
      <c r="AC973" s="143">
        <f t="shared" si="238"/>
        <v>0</v>
      </c>
      <c r="AD973" s="143">
        <f t="shared" si="239"/>
        <v>0</v>
      </c>
      <c r="AE973" s="142"/>
    </row>
    <row r="974" spans="1:31" x14ac:dyDescent="0.3">
      <c r="A974" s="147" t="s">
        <v>2702</v>
      </c>
      <c r="B974" s="147">
        <v>0.98373379132919703</v>
      </c>
      <c r="C974" s="146">
        <f t="shared" si="225"/>
        <v>1.9105311239572581E-3</v>
      </c>
      <c r="D974" s="145">
        <f t="shared" si="226"/>
        <v>1910531.1239572582</v>
      </c>
      <c r="E974" s="144">
        <v>0</v>
      </c>
      <c r="F974" s="144">
        <v>0</v>
      </c>
      <c r="G974" s="144">
        <v>0</v>
      </c>
      <c r="H974" s="144">
        <v>0</v>
      </c>
      <c r="I974" s="144">
        <v>1.05</v>
      </c>
      <c r="J974" s="144">
        <v>0</v>
      </c>
      <c r="K974" s="144">
        <v>0</v>
      </c>
      <c r="L974" s="144">
        <v>1.05</v>
      </c>
      <c r="M974" s="144">
        <v>0</v>
      </c>
      <c r="N974" s="144">
        <v>0</v>
      </c>
      <c r="O974" s="144">
        <v>0</v>
      </c>
      <c r="P974" s="144">
        <v>0</v>
      </c>
      <c r="Q974" s="144">
        <v>0</v>
      </c>
      <c r="R974" s="143">
        <f t="shared" si="227"/>
        <v>0</v>
      </c>
      <c r="S974" s="143">
        <f t="shared" si="228"/>
        <v>0</v>
      </c>
      <c r="T974" s="143">
        <f t="shared" si="229"/>
        <v>0</v>
      </c>
      <c r="U974" s="143">
        <f t="shared" si="230"/>
        <v>0</v>
      </c>
      <c r="V974" s="143">
        <f t="shared" si="231"/>
        <v>20060.576801551211</v>
      </c>
      <c r="W974" s="143">
        <f t="shared" si="232"/>
        <v>0</v>
      </c>
      <c r="X974" s="143">
        <f t="shared" si="233"/>
        <v>0</v>
      </c>
      <c r="Y974" s="143">
        <f t="shared" si="234"/>
        <v>20060.576801551211</v>
      </c>
      <c r="Z974" s="143">
        <f t="shared" si="235"/>
        <v>0</v>
      </c>
      <c r="AA974" s="143">
        <f t="shared" si="236"/>
        <v>0</v>
      </c>
      <c r="AB974" s="143">
        <f t="shared" si="237"/>
        <v>0</v>
      </c>
      <c r="AC974" s="143">
        <f t="shared" si="238"/>
        <v>0</v>
      </c>
      <c r="AD974" s="143">
        <f t="shared" si="239"/>
        <v>0</v>
      </c>
      <c r="AE974" s="142"/>
    </row>
    <row r="975" spans="1:31" x14ac:dyDescent="0.3">
      <c r="A975" s="147" t="s">
        <v>2701</v>
      </c>
      <c r="B975" s="147">
        <v>0.64842849810438519</v>
      </c>
      <c r="C975" s="146">
        <f t="shared" si="225"/>
        <v>1.2593273080671486E-3</v>
      </c>
      <c r="D975" s="145">
        <f t="shared" si="226"/>
        <v>1259327.3080671486</v>
      </c>
      <c r="E975" s="144">
        <v>0</v>
      </c>
      <c r="F975" s="144">
        <v>0</v>
      </c>
      <c r="G975" s="144">
        <v>0</v>
      </c>
      <c r="H975" s="144">
        <v>0</v>
      </c>
      <c r="I975" s="144">
        <v>0</v>
      </c>
      <c r="J975" s="144">
        <v>0</v>
      </c>
      <c r="K975" s="144">
        <v>0</v>
      </c>
      <c r="L975" s="144">
        <v>0</v>
      </c>
      <c r="M975" s="144">
        <v>0</v>
      </c>
      <c r="N975" s="144">
        <v>0</v>
      </c>
      <c r="O975" s="144">
        <v>0</v>
      </c>
      <c r="P975" s="144">
        <v>0</v>
      </c>
      <c r="Q975" s="144">
        <v>0</v>
      </c>
      <c r="R975" s="143">
        <f t="shared" si="227"/>
        <v>0</v>
      </c>
      <c r="S975" s="143">
        <f t="shared" si="228"/>
        <v>0</v>
      </c>
      <c r="T975" s="143">
        <f t="shared" si="229"/>
        <v>0</v>
      </c>
      <c r="U975" s="143">
        <f t="shared" si="230"/>
        <v>0</v>
      </c>
      <c r="V975" s="143">
        <f t="shared" si="231"/>
        <v>0</v>
      </c>
      <c r="W975" s="143">
        <f t="shared" si="232"/>
        <v>0</v>
      </c>
      <c r="X975" s="143">
        <f t="shared" si="233"/>
        <v>0</v>
      </c>
      <c r="Y975" s="143">
        <f t="shared" si="234"/>
        <v>0</v>
      </c>
      <c r="Z975" s="143">
        <f t="shared" si="235"/>
        <v>0</v>
      </c>
      <c r="AA975" s="143">
        <f t="shared" si="236"/>
        <v>0</v>
      </c>
      <c r="AB975" s="143">
        <f t="shared" si="237"/>
        <v>0</v>
      </c>
      <c r="AC975" s="143">
        <f t="shared" si="238"/>
        <v>0</v>
      </c>
      <c r="AD975" s="143">
        <f t="shared" si="239"/>
        <v>0</v>
      </c>
      <c r="AE975" s="142"/>
    </row>
    <row r="976" spans="1:31" x14ac:dyDescent="0.3">
      <c r="A976" s="147" t="s">
        <v>2700</v>
      </c>
      <c r="B976" s="147">
        <v>0.52092704057805239</v>
      </c>
      <c r="C976" s="146">
        <f t="shared" si="225"/>
        <v>1.011703911269085E-3</v>
      </c>
      <c r="D976" s="145">
        <f t="shared" si="226"/>
        <v>1011703.911269085</v>
      </c>
      <c r="E976" s="144">
        <v>0</v>
      </c>
      <c r="F976" s="144">
        <v>0</v>
      </c>
      <c r="G976" s="144">
        <v>1.92</v>
      </c>
      <c r="H976" s="144">
        <v>0</v>
      </c>
      <c r="I976" s="144">
        <v>0</v>
      </c>
      <c r="J976" s="144">
        <v>0</v>
      </c>
      <c r="K976" s="144">
        <v>0</v>
      </c>
      <c r="L976" s="144">
        <v>0</v>
      </c>
      <c r="M976" s="144">
        <v>1.92</v>
      </c>
      <c r="N976" s="144">
        <v>0</v>
      </c>
      <c r="O976" s="144">
        <v>0</v>
      </c>
      <c r="P976" s="144">
        <v>0</v>
      </c>
      <c r="Q976" s="144">
        <v>1.92</v>
      </c>
      <c r="R976" s="143">
        <f t="shared" si="227"/>
        <v>0</v>
      </c>
      <c r="S976" s="143">
        <f t="shared" si="228"/>
        <v>0</v>
      </c>
      <c r="T976" s="143">
        <f t="shared" si="229"/>
        <v>19424.715096366432</v>
      </c>
      <c r="U976" s="143">
        <f t="shared" si="230"/>
        <v>0</v>
      </c>
      <c r="V976" s="143">
        <f t="shared" si="231"/>
        <v>0</v>
      </c>
      <c r="W976" s="143">
        <f t="shared" si="232"/>
        <v>0</v>
      </c>
      <c r="X976" s="143">
        <f t="shared" si="233"/>
        <v>0</v>
      </c>
      <c r="Y976" s="143">
        <f t="shared" si="234"/>
        <v>0</v>
      </c>
      <c r="Z976" s="143">
        <f t="shared" si="235"/>
        <v>19424.715096366432</v>
      </c>
      <c r="AA976" s="143">
        <f t="shared" si="236"/>
        <v>0</v>
      </c>
      <c r="AB976" s="143">
        <f t="shared" si="237"/>
        <v>0</v>
      </c>
      <c r="AC976" s="143">
        <f t="shared" si="238"/>
        <v>0</v>
      </c>
      <c r="AD976" s="143">
        <f t="shared" si="239"/>
        <v>19424.715096366432</v>
      </c>
      <c r="AE976" s="142"/>
    </row>
    <row r="977" spans="1:31" x14ac:dyDescent="0.3">
      <c r="A977" s="147" t="s">
        <v>2699</v>
      </c>
      <c r="B977" s="147">
        <v>0.39002262660491438</v>
      </c>
      <c r="C977" s="146">
        <f t="shared" si="225"/>
        <v>7.5747155759427567E-4</v>
      </c>
      <c r="D977" s="145">
        <f t="shared" si="226"/>
        <v>757471.55759427568</v>
      </c>
      <c r="E977" s="144">
        <v>1.98</v>
      </c>
      <c r="F977" s="144">
        <v>0.02</v>
      </c>
      <c r="G977" s="144">
        <v>2.4500000000000002</v>
      </c>
      <c r="H977" s="144">
        <v>0</v>
      </c>
      <c r="I977" s="144">
        <v>0</v>
      </c>
      <c r="J977" s="144">
        <v>0</v>
      </c>
      <c r="K977" s="144">
        <v>0</v>
      </c>
      <c r="L977" s="144">
        <v>0</v>
      </c>
      <c r="M977" s="144">
        <v>0.86</v>
      </c>
      <c r="N977" s="144">
        <v>0</v>
      </c>
      <c r="O977" s="144">
        <v>0</v>
      </c>
      <c r="P977" s="144">
        <v>0</v>
      </c>
      <c r="Q977" s="144">
        <v>4.43</v>
      </c>
      <c r="R977" s="143">
        <f t="shared" si="227"/>
        <v>14997.936840366658</v>
      </c>
      <c r="S977" s="143">
        <f t="shared" si="228"/>
        <v>151.49431151885514</v>
      </c>
      <c r="T977" s="143">
        <f t="shared" si="229"/>
        <v>18558.053161059754</v>
      </c>
      <c r="U977" s="143">
        <f t="shared" si="230"/>
        <v>0</v>
      </c>
      <c r="V977" s="143">
        <f t="shared" si="231"/>
        <v>0</v>
      </c>
      <c r="W977" s="143">
        <f t="shared" si="232"/>
        <v>0</v>
      </c>
      <c r="X977" s="143">
        <f t="shared" si="233"/>
        <v>0</v>
      </c>
      <c r="Y977" s="143">
        <f t="shared" si="234"/>
        <v>0</v>
      </c>
      <c r="Z977" s="143">
        <f t="shared" si="235"/>
        <v>6514.2553953107699</v>
      </c>
      <c r="AA977" s="143">
        <f t="shared" si="236"/>
        <v>0</v>
      </c>
      <c r="AB977" s="143">
        <f t="shared" si="237"/>
        <v>0</v>
      </c>
      <c r="AC977" s="143">
        <f t="shared" si="238"/>
        <v>0</v>
      </c>
      <c r="AD977" s="143">
        <f t="shared" si="239"/>
        <v>33555.990001426406</v>
      </c>
      <c r="AE977" s="142"/>
    </row>
    <row r="978" spans="1:31" x14ac:dyDescent="0.3">
      <c r="A978" s="147" t="s">
        <v>2698</v>
      </c>
      <c r="B978" s="147">
        <v>0.23388758371775009</v>
      </c>
      <c r="C978" s="146">
        <f t="shared" si="225"/>
        <v>4.542382422343633E-4</v>
      </c>
      <c r="D978" s="145">
        <f t="shared" si="226"/>
        <v>454238.24223436328</v>
      </c>
      <c r="E978" s="144">
        <v>0</v>
      </c>
      <c r="F978" s="144">
        <v>0</v>
      </c>
      <c r="G978" s="144">
        <v>2.0099999999999998</v>
      </c>
      <c r="H978" s="144">
        <v>0</v>
      </c>
      <c r="I978" s="144">
        <v>0</v>
      </c>
      <c r="J978" s="144">
        <v>0</v>
      </c>
      <c r="K978" s="144">
        <v>0</v>
      </c>
      <c r="L978" s="144">
        <v>0</v>
      </c>
      <c r="M978" s="144">
        <v>0</v>
      </c>
      <c r="N978" s="144">
        <v>0</v>
      </c>
      <c r="O978" s="144">
        <v>0</v>
      </c>
      <c r="P978" s="144">
        <v>0</v>
      </c>
      <c r="Q978" s="144">
        <v>2.0099999999999998</v>
      </c>
      <c r="R978" s="143">
        <f t="shared" si="227"/>
        <v>0</v>
      </c>
      <c r="S978" s="143">
        <f t="shared" si="228"/>
        <v>0</v>
      </c>
      <c r="T978" s="143">
        <f t="shared" si="229"/>
        <v>9130.1886689106996</v>
      </c>
      <c r="U978" s="143">
        <f t="shared" si="230"/>
        <v>0</v>
      </c>
      <c r="V978" s="143">
        <f t="shared" si="231"/>
        <v>0</v>
      </c>
      <c r="W978" s="143">
        <f t="shared" si="232"/>
        <v>0</v>
      </c>
      <c r="X978" s="143">
        <f t="shared" si="233"/>
        <v>0</v>
      </c>
      <c r="Y978" s="143">
        <f t="shared" si="234"/>
        <v>0</v>
      </c>
      <c r="Z978" s="143">
        <f t="shared" si="235"/>
        <v>0</v>
      </c>
      <c r="AA978" s="143">
        <f t="shared" si="236"/>
        <v>0</v>
      </c>
      <c r="AB978" s="143">
        <f t="shared" si="237"/>
        <v>0</v>
      </c>
      <c r="AC978" s="143">
        <f t="shared" si="238"/>
        <v>0</v>
      </c>
      <c r="AD978" s="143">
        <f t="shared" si="239"/>
        <v>9130.1886689106996</v>
      </c>
      <c r="AE978" s="142"/>
    </row>
    <row r="979" spans="1:31" x14ac:dyDescent="0.3">
      <c r="A979" s="147" t="s">
        <v>2697</v>
      </c>
      <c r="B979" s="147">
        <v>0.41389835834387512</v>
      </c>
      <c r="C979" s="146">
        <f t="shared" si="225"/>
        <v>8.038411435499481E-4</v>
      </c>
      <c r="D979" s="145">
        <f t="shared" si="226"/>
        <v>803841.14354994812</v>
      </c>
      <c r="E979" s="144">
        <v>0</v>
      </c>
      <c r="F979" s="144">
        <v>0</v>
      </c>
      <c r="G979" s="144">
        <v>2.4</v>
      </c>
      <c r="H979" s="144">
        <v>0</v>
      </c>
      <c r="I979" s="144">
        <v>0</v>
      </c>
      <c r="J979" s="144">
        <v>0</v>
      </c>
      <c r="K979" s="144">
        <v>0</v>
      </c>
      <c r="L979" s="144">
        <v>0</v>
      </c>
      <c r="M979" s="144">
        <v>0</v>
      </c>
      <c r="N979" s="144">
        <v>0</v>
      </c>
      <c r="O979" s="144">
        <v>0</v>
      </c>
      <c r="P979" s="144">
        <v>2.4</v>
      </c>
      <c r="Q979" s="144">
        <v>2.4</v>
      </c>
      <c r="R979" s="143">
        <f t="shared" si="227"/>
        <v>0</v>
      </c>
      <c r="S979" s="143">
        <f t="shared" si="228"/>
        <v>0</v>
      </c>
      <c r="T979" s="143">
        <f t="shared" si="229"/>
        <v>19292.187445198753</v>
      </c>
      <c r="U979" s="143">
        <f t="shared" si="230"/>
        <v>0</v>
      </c>
      <c r="V979" s="143">
        <f t="shared" si="231"/>
        <v>0</v>
      </c>
      <c r="W979" s="143">
        <f t="shared" si="232"/>
        <v>0</v>
      </c>
      <c r="X979" s="143">
        <f t="shared" si="233"/>
        <v>0</v>
      </c>
      <c r="Y979" s="143">
        <f t="shared" si="234"/>
        <v>0</v>
      </c>
      <c r="Z979" s="143">
        <f t="shared" si="235"/>
        <v>0</v>
      </c>
      <c r="AA979" s="143">
        <f t="shared" si="236"/>
        <v>0</v>
      </c>
      <c r="AB979" s="143">
        <f t="shared" si="237"/>
        <v>0</v>
      </c>
      <c r="AC979" s="143">
        <f t="shared" si="238"/>
        <v>19292.187445198753</v>
      </c>
      <c r="AD979" s="143">
        <f t="shared" si="239"/>
        <v>19292.187445198753</v>
      </c>
      <c r="AE979" s="142"/>
    </row>
    <row r="980" spans="1:31" x14ac:dyDescent="0.3">
      <c r="A980" s="147" t="s">
        <v>2696</v>
      </c>
      <c r="B980" s="147">
        <v>0.21164546309184074</v>
      </c>
      <c r="C980" s="146">
        <f t="shared" si="225"/>
        <v>4.1104132850306379E-4</v>
      </c>
      <c r="D980" s="145">
        <f t="shared" si="226"/>
        <v>411041.32850306376</v>
      </c>
      <c r="E980" s="144">
        <v>0</v>
      </c>
      <c r="F980" s="144">
        <v>0</v>
      </c>
      <c r="G980" s="144">
        <v>0</v>
      </c>
      <c r="H980" s="144">
        <v>0</v>
      </c>
      <c r="I980" s="144">
        <v>0</v>
      </c>
      <c r="J980" s="144">
        <v>0</v>
      </c>
      <c r="K980" s="144">
        <v>0</v>
      </c>
      <c r="L980" s="144">
        <v>0</v>
      </c>
      <c r="M980" s="144">
        <v>0</v>
      </c>
      <c r="N980" s="144">
        <v>0</v>
      </c>
      <c r="O980" s="144">
        <v>0</v>
      </c>
      <c r="P980" s="144">
        <v>0</v>
      </c>
      <c r="Q980" s="144">
        <v>0</v>
      </c>
      <c r="R980" s="143">
        <f t="shared" si="227"/>
        <v>0</v>
      </c>
      <c r="S980" s="143">
        <f t="shared" si="228"/>
        <v>0</v>
      </c>
      <c r="T980" s="143">
        <f t="shared" si="229"/>
        <v>0</v>
      </c>
      <c r="U980" s="143">
        <f t="shared" si="230"/>
        <v>0</v>
      </c>
      <c r="V980" s="143">
        <f t="shared" si="231"/>
        <v>0</v>
      </c>
      <c r="W980" s="143">
        <f t="shared" si="232"/>
        <v>0</v>
      </c>
      <c r="X980" s="143">
        <f t="shared" si="233"/>
        <v>0</v>
      </c>
      <c r="Y980" s="143">
        <f t="shared" si="234"/>
        <v>0</v>
      </c>
      <c r="Z980" s="143">
        <f t="shared" si="235"/>
        <v>0</v>
      </c>
      <c r="AA980" s="143">
        <f t="shared" si="236"/>
        <v>0</v>
      </c>
      <c r="AB980" s="143">
        <f t="shared" si="237"/>
        <v>0</v>
      </c>
      <c r="AC980" s="143">
        <f t="shared" si="238"/>
        <v>0</v>
      </c>
      <c r="AD980" s="143">
        <f t="shared" si="239"/>
        <v>0</v>
      </c>
      <c r="AE980" s="142"/>
    </row>
    <row r="981" spans="1:31" x14ac:dyDescent="0.3">
      <c r="A981" s="147" t="s">
        <v>2695</v>
      </c>
      <c r="B981" s="147">
        <v>0.46946208971834946</v>
      </c>
      <c r="C981" s="146">
        <f t="shared" si="225"/>
        <v>9.1175269349345249E-4</v>
      </c>
      <c r="D981" s="145">
        <f t="shared" si="226"/>
        <v>911752.69349345251</v>
      </c>
      <c r="E981" s="144">
        <v>0</v>
      </c>
      <c r="F981" s="144">
        <v>0</v>
      </c>
      <c r="G981" s="144">
        <v>0</v>
      </c>
      <c r="H981" s="144">
        <v>0</v>
      </c>
      <c r="I981" s="144">
        <v>0</v>
      </c>
      <c r="J981" s="144">
        <v>0</v>
      </c>
      <c r="K981" s="144">
        <v>0</v>
      </c>
      <c r="L981" s="144">
        <v>0</v>
      </c>
      <c r="M981" s="144">
        <v>0</v>
      </c>
      <c r="N981" s="144">
        <v>0</v>
      </c>
      <c r="O981" s="144">
        <v>0</v>
      </c>
      <c r="P981" s="144">
        <v>0</v>
      </c>
      <c r="Q981" s="144">
        <v>0</v>
      </c>
      <c r="R981" s="143">
        <f t="shared" si="227"/>
        <v>0</v>
      </c>
      <c r="S981" s="143">
        <f t="shared" si="228"/>
        <v>0</v>
      </c>
      <c r="T981" s="143">
        <f t="shared" si="229"/>
        <v>0</v>
      </c>
      <c r="U981" s="143">
        <f t="shared" si="230"/>
        <v>0</v>
      </c>
      <c r="V981" s="143">
        <f t="shared" si="231"/>
        <v>0</v>
      </c>
      <c r="W981" s="143">
        <f t="shared" si="232"/>
        <v>0</v>
      </c>
      <c r="X981" s="143">
        <f t="shared" si="233"/>
        <v>0</v>
      </c>
      <c r="Y981" s="143">
        <f t="shared" si="234"/>
        <v>0</v>
      </c>
      <c r="Z981" s="143">
        <f t="shared" si="235"/>
        <v>0</v>
      </c>
      <c r="AA981" s="143">
        <f t="shared" si="236"/>
        <v>0</v>
      </c>
      <c r="AB981" s="143">
        <f t="shared" si="237"/>
        <v>0</v>
      </c>
      <c r="AC981" s="143">
        <f t="shared" si="238"/>
        <v>0</v>
      </c>
      <c r="AD981" s="143">
        <f t="shared" si="239"/>
        <v>0</v>
      </c>
      <c r="AE981" s="142"/>
    </row>
    <row r="982" spans="1:31" x14ac:dyDescent="0.3">
      <c r="A982" s="147" t="s">
        <v>2694</v>
      </c>
      <c r="B982" s="147">
        <v>0.39703247873629632</v>
      </c>
      <c r="C982" s="146">
        <f t="shared" si="225"/>
        <v>7.7108554624586779E-4</v>
      </c>
      <c r="D982" s="145">
        <f t="shared" si="226"/>
        <v>771085.54624586774</v>
      </c>
      <c r="E982" s="144">
        <v>0</v>
      </c>
      <c r="F982" s="144">
        <v>0</v>
      </c>
      <c r="G982" s="144">
        <v>0</v>
      </c>
      <c r="H982" s="144">
        <v>0</v>
      </c>
      <c r="I982" s="144">
        <v>0</v>
      </c>
      <c r="J982" s="144">
        <v>0</v>
      </c>
      <c r="K982" s="144">
        <v>0</v>
      </c>
      <c r="L982" s="144">
        <v>0</v>
      </c>
      <c r="M982" s="144">
        <v>0</v>
      </c>
      <c r="N982" s="144">
        <v>0</v>
      </c>
      <c r="O982" s="144">
        <v>0</v>
      </c>
      <c r="P982" s="144">
        <v>0</v>
      </c>
      <c r="Q982" s="144">
        <v>0</v>
      </c>
      <c r="R982" s="143">
        <f t="shared" si="227"/>
        <v>0</v>
      </c>
      <c r="S982" s="143">
        <f t="shared" si="228"/>
        <v>0</v>
      </c>
      <c r="T982" s="143">
        <f t="shared" si="229"/>
        <v>0</v>
      </c>
      <c r="U982" s="143">
        <f t="shared" si="230"/>
        <v>0</v>
      </c>
      <c r="V982" s="143">
        <f t="shared" si="231"/>
        <v>0</v>
      </c>
      <c r="W982" s="143">
        <f t="shared" si="232"/>
        <v>0</v>
      </c>
      <c r="X982" s="143">
        <f t="shared" si="233"/>
        <v>0</v>
      </c>
      <c r="Y982" s="143">
        <f t="shared" si="234"/>
        <v>0</v>
      </c>
      <c r="Z982" s="143">
        <f t="shared" si="235"/>
        <v>0</v>
      </c>
      <c r="AA982" s="143">
        <f t="shared" si="236"/>
        <v>0</v>
      </c>
      <c r="AB982" s="143">
        <f t="shared" si="237"/>
        <v>0</v>
      </c>
      <c r="AC982" s="143">
        <f t="shared" si="238"/>
        <v>0</v>
      </c>
      <c r="AD982" s="143">
        <f t="shared" si="239"/>
        <v>0</v>
      </c>
      <c r="AE982" s="142"/>
    </row>
    <row r="983" spans="1:31" x14ac:dyDescent="0.3">
      <c r="A983" s="147" t="s">
        <v>2693</v>
      </c>
      <c r="B983" s="147">
        <v>0.58580510140737618</v>
      </c>
      <c r="C983" s="146">
        <f t="shared" si="225"/>
        <v>1.1377050261732861E-3</v>
      </c>
      <c r="D983" s="145">
        <f t="shared" si="226"/>
        <v>1137705.0261732861</v>
      </c>
      <c r="E983" s="144">
        <v>0</v>
      </c>
      <c r="F983" s="144">
        <v>0</v>
      </c>
      <c r="G983" s="144">
        <v>0</v>
      </c>
      <c r="H983" s="144">
        <v>0</v>
      </c>
      <c r="I983" s="144">
        <v>0</v>
      </c>
      <c r="J983" s="144">
        <v>0</v>
      </c>
      <c r="K983" s="144">
        <v>0</v>
      </c>
      <c r="L983" s="144">
        <v>0</v>
      </c>
      <c r="M983" s="144">
        <v>0</v>
      </c>
      <c r="N983" s="144">
        <v>0</v>
      </c>
      <c r="O983" s="144">
        <v>0</v>
      </c>
      <c r="P983" s="144">
        <v>0</v>
      </c>
      <c r="Q983" s="144">
        <v>0</v>
      </c>
      <c r="R983" s="143">
        <f t="shared" si="227"/>
        <v>0</v>
      </c>
      <c r="S983" s="143">
        <f t="shared" si="228"/>
        <v>0</v>
      </c>
      <c r="T983" s="143">
        <f t="shared" si="229"/>
        <v>0</v>
      </c>
      <c r="U983" s="143">
        <f t="shared" si="230"/>
        <v>0</v>
      </c>
      <c r="V983" s="143">
        <f t="shared" si="231"/>
        <v>0</v>
      </c>
      <c r="W983" s="143">
        <f t="shared" si="232"/>
        <v>0</v>
      </c>
      <c r="X983" s="143">
        <f t="shared" si="233"/>
        <v>0</v>
      </c>
      <c r="Y983" s="143">
        <f t="shared" si="234"/>
        <v>0</v>
      </c>
      <c r="Z983" s="143">
        <f t="shared" si="235"/>
        <v>0</v>
      </c>
      <c r="AA983" s="143">
        <f t="shared" si="236"/>
        <v>0</v>
      </c>
      <c r="AB983" s="143">
        <f t="shared" si="237"/>
        <v>0</v>
      </c>
      <c r="AC983" s="143">
        <f t="shared" si="238"/>
        <v>0</v>
      </c>
      <c r="AD983" s="143">
        <f t="shared" si="239"/>
        <v>0</v>
      </c>
      <c r="AE983" s="142"/>
    </row>
    <row r="984" spans="1:31" x14ac:dyDescent="0.3">
      <c r="A984" s="147" t="s">
        <v>2692</v>
      </c>
      <c r="B984" s="147">
        <v>0.75220851888580131</v>
      </c>
      <c r="C984" s="146">
        <f t="shared" si="225"/>
        <v>1.4608807786254004E-3</v>
      </c>
      <c r="D984" s="145">
        <f t="shared" si="226"/>
        <v>1460880.7786254003</v>
      </c>
      <c r="E984" s="144">
        <v>0</v>
      </c>
      <c r="F984" s="144">
        <v>0</v>
      </c>
      <c r="G984" s="144">
        <v>0</v>
      </c>
      <c r="H984" s="144">
        <v>0</v>
      </c>
      <c r="I984" s="144">
        <v>0</v>
      </c>
      <c r="J984" s="144">
        <v>0</v>
      </c>
      <c r="K984" s="144">
        <v>0</v>
      </c>
      <c r="L984" s="144">
        <v>0</v>
      </c>
      <c r="M984" s="144">
        <v>0</v>
      </c>
      <c r="N984" s="144">
        <v>0</v>
      </c>
      <c r="O984" s="144">
        <v>0</v>
      </c>
      <c r="P984" s="144">
        <v>0</v>
      </c>
      <c r="Q984" s="144">
        <v>0</v>
      </c>
      <c r="R984" s="143">
        <f t="shared" si="227"/>
        <v>0</v>
      </c>
      <c r="S984" s="143">
        <f t="shared" si="228"/>
        <v>0</v>
      </c>
      <c r="T984" s="143">
        <f t="shared" si="229"/>
        <v>0</v>
      </c>
      <c r="U984" s="143">
        <f t="shared" si="230"/>
        <v>0</v>
      </c>
      <c r="V984" s="143">
        <f t="shared" si="231"/>
        <v>0</v>
      </c>
      <c r="W984" s="143">
        <f t="shared" si="232"/>
        <v>0</v>
      </c>
      <c r="X984" s="143">
        <f t="shared" si="233"/>
        <v>0</v>
      </c>
      <c r="Y984" s="143">
        <f t="shared" si="234"/>
        <v>0</v>
      </c>
      <c r="Z984" s="143">
        <f t="shared" si="235"/>
        <v>0</v>
      </c>
      <c r="AA984" s="143">
        <f t="shared" si="236"/>
        <v>0</v>
      </c>
      <c r="AB984" s="143">
        <f t="shared" si="237"/>
        <v>0</v>
      </c>
      <c r="AC984" s="143">
        <f t="shared" si="238"/>
        <v>0</v>
      </c>
      <c r="AD984" s="143">
        <f t="shared" si="239"/>
        <v>0</v>
      </c>
      <c r="AE984" s="142"/>
    </row>
    <row r="985" spans="1:31" x14ac:dyDescent="0.3">
      <c r="A985" s="147" t="s">
        <v>2691</v>
      </c>
      <c r="B985" s="147">
        <v>0.22385762747519511</v>
      </c>
      <c r="C985" s="146">
        <f t="shared" si="225"/>
        <v>4.3475884268315062E-4</v>
      </c>
      <c r="D985" s="145">
        <f t="shared" si="226"/>
        <v>434758.84268315061</v>
      </c>
      <c r="E985" s="144">
        <v>0</v>
      </c>
      <c r="F985" s="144">
        <v>0</v>
      </c>
      <c r="G985" s="144">
        <v>6.05</v>
      </c>
      <c r="H985" s="144">
        <v>0</v>
      </c>
      <c r="I985" s="144">
        <v>0</v>
      </c>
      <c r="J985" s="144">
        <v>0</v>
      </c>
      <c r="K985" s="144">
        <v>0</v>
      </c>
      <c r="L985" s="144">
        <v>0</v>
      </c>
      <c r="M985" s="144">
        <v>2.75</v>
      </c>
      <c r="N985" s="144">
        <v>0</v>
      </c>
      <c r="O985" s="144">
        <v>0</v>
      </c>
      <c r="P985" s="144">
        <v>0</v>
      </c>
      <c r="Q985" s="144">
        <v>6.05</v>
      </c>
      <c r="R985" s="143">
        <f t="shared" si="227"/>
        <v>0</v>
      </c>
      <c r="S985" s="143">
        <f t="shared" si="228"/>
        <v>0</v>
      </c>
      <c r="T985" s="143">
        <f t="shared" si="229"/>
        <v>26302.909982330613</v>
      </c>
      <c r="U985" s="143">
        <f t="shared" si="230"/>
        <v>0</v>
      </c>
      <c r="V985" s="143">
        <f t="shared" si="231"/>
        <v>0</v>
      </c>
      <c r="W985" s="143">
        <f t="shared" si="232"/>
        <v>0</v>
      </c>
      <c r="X985" s="143">
        <f t="shared" si="233"/>
        <v>0</v>
      </c>
      <c r="Y985" s="143">
        <f t="shared" si="234"/>
        <v>0</v>
      </c>
      <c r="Z985" s="143">
        <f t="shared" si="235"/>
        <v>11955.868173786641</v>
      </c>
      <c r="AA985" s="143">
        <f t="shared" si="236"/>
        <v>0</v>
      </c>
      <c r="AB985" s="143">
        <f t="shared" si="237"/>
        <v>0</v>
      </c>
      <c r="AC985" s="143">
        <f t="shared" si="238"/>
        <v>0</v>
      </c>
      <c r="AD985" s="143">
        <f t="shared" si="239"/>
        <v>26302.909982330613</v>
      </c>
      <c r="AE985" s="142"/>
    </row>
    <row r="986" spans="1:31" x14ac:dyDescent="0.3">
      <c r="A986" s="147" t="s">
        <v>2690</v>
      </c>
      <c r="B986" s="147">
        <v>0.60866119100547533</v>
      </c>
      <c r="C986" s="146">
        <f t="shared" si="225"/>
        <v>1.1820943426062633E-3</v>
      </c>
      <c r="D986" s="145">
        <f t="shared" si="226"/>
        <v>1182094.3426062632</v>
      </c>
      <c r="E986" s="144">
        <v>0</v>
      </c>
      <c r="F986" s="144">
        <v>0</v>
      </c>
      <c r="G986" s="144">
        <v>0</v>
      </c>
      <c r="H986" s="144">
        <v>0</v>
      </c>
      <c r="I986" s="144">
        <v>0</v>
      </c>
      <c r="J986" s="144">
        <v>0</v>
      </c>
      <c r="K986" s="144">
        <v>0</v>
      </c>
      <c r="L986" s="144">
        <v>0</v>
      </c>
      <c r="M986" s="144">
        <v>0</v>
      </c>
      <c r="N986" s="144">
        <v>0</v>
      </c>
      <c r="O986" s="144">
        <v>0</v>
      </c>
      <c r="P986" s="144">
        <v>0</v>
      </c>
      <c r="Q986" s="144">
        <v>0</v>
      </c>
      <c r="R986" s="143">
        <f t="shared" si="227"/>
        <v>0</v>
      </c>
      <c r="S986" s="143">
        <f t="shared" si="228"/>
        <v>0</v>
      </c>
      <c r="T986" s="143">
        <f t="shared" si="229"/>
        <v>0</v>
      </c>
      <c r="U986" s="143">
        <f t="shared" si="230"/>
        <v>0</v>
      </c>
      <c r="V986" s="143">
        <f t="shared" si="231"/>
        <v>0</v>
      </c>
      <c r="W986" s="143">
        <f t="shared" si="232"/>
        <v>0</v>
      </c>
      <c r="X986" s="143">
        <f t="shared" si="233"/>
        <v>0</v>
      </c>
      <c r="Y986" s="143">
        <f t="shared" si="234"/>
        <v>0</v>
      </c>
      <c r="Z986" s="143">
        <f t="shared" si="235"/>
        <v>0</v>
      </c>
      <c r="AA986" s="143">
        <f t="shared" si="236"/>
        <v>0</v>
      </c>
      <c r="AB986" s="143">
        <f t="shared" si="237"/>
        <v>0</v>
      </c>
      <c r="AC986" s="143">
        <f t="shared" si="238"/>
        <v>0</v>
      </c>
      <c r="AD986" s="143">
        <f t="shared" si="239"/>
        <v>0</v>
      </c>
      <c r="AE986" s="142"/>
    </row>
    <row r="987" spans="1:31" x14ac:dyDescent="0.3">
      <c r="A987" s="147" t="s">
        <v>2689</v>
      </c>
      <c r="B987" s="147">
        <v>0.32290277041588766</v>
      </c>
      <c r="C987" s="146">
        <f t="shared" si="225"/>
        <v>6.2711660240725975E-4</v>
      </c>
      <c r="D987" s="145">
        <f t="shared" si="226"/>
        <v>627116.60240725975</v>
      </c>
      <c r="E987" s="144">
        <v>0.08</v>
      </c>
      <c r="F987" s="144">
        <v>0</v>
      </c>
      <c r="G987" s="144">
        <v>0</v>
      </c>
      <c r="H987" s="144">
        <v>0</v>
      </c>
      <c r="I987" s="144">
        <v>0</v>
      </c>
      <c r="J987" s="144">
        <v>0</v>
      </c>
      <c r="K987" s="144">
        <v>0</v>
      </c>
      <c r="L987" s="144">
        <v>0</v>
      </c>
      <c r="M987" s="144">
        <v>0</v>
      </c>
      <c r="N987" s="144">
        <v>0</v>
      </c>
      <c r="O987" s="144">
        <v>0</v>
      </c>
      <c r="P987" s="144">
        <v>0</v>
      </c>
      <c r="Q987" s="144">
        <v>0.08</v>
      </c>
      <c r="R987" s="143">
        <f t="shared" si="227"/>
        <v>501.69328192580781</v>
      </c>
      <c r="S987" s="143">
        <f t="shared" si="228"/>
        <v>0</v>
      </c>
      <c r="T987" s="143">
        <f t="shared" si="229"/>
        <v>0</v>
      </c>
      <c r="U987" s="143">
        <f t="shared" si="230"/>
        <v>0</v>
      </c>
      <c r="V987" s="143">
        <f t="shared" si="231"/>
        <v>0</v>
      </c>
      <c r="W987" s="143">
        <f t="shared" si="232"/>
        <v>0</v>
      </c>
      <c r="X987" s="143">
        <f t="shared" si="233"/>
        <v>0</v>
      </c>
      <c r="Y987" s="143">
        <f t="shared" si="234"/>
        <v>0</v>
      </c>
      <c r="Z987" s="143">
        <f t="shared" si="235"/>
        <v>0</v>
      </c>
      <c r="AA987" s="143">
        <f t="shared" si="236"/>
        <v>0</v>
      </c>
      <c r="AB987" s="143">
        <f t="shared" si="237"/>
        <v>0</v>
      </c>
      <c r="AC987" s="143">
        <f t="shared" si="238"/>
        <v>0</v>
      </c>
      <c r="AD987" s="143">
        <f t="shared" si="239"/>
        <v>501.69328192580781</v>
      </c>
      <c r="AE987" s="142"/>
    </row>
    <row r="988" spans="1:31" x14ac:dyDescent="0.3">
      <c r="A988" s="147" t="s">
        <v>2688</v>
      </c>
      <c r="B988" s="147">
        <v>0.11887199675597726</v>
      </c>
      <c r="C988" s="146">
        <f t="shared" si="225"/>
        <v>2.3086393043627904E-4</v>
      </c>
      <c r="D988" s="145">
        <f t="shared" si="226"/>
        <v>230863.93043627904</v>
      </c>
      <c r="E988" s="144">
        <v>0</v>
      </c>
      <c r="F988" s="144">
        <v>0</v>
      </c>
      <c r="G988" s="144">
        <v>0</v>
      </c>
      <c r="H988" s="144">
        <v>0.62</v>
      </c>
      <c r="I988" s="144">
        <v>0</v>
      </c>
      <c r="J988" s="144">
        <v>0</v>
      </c>
      <c r="K988" s="144">
        <v>0</v>
      </c>
      <c r="L988" s="144">
        <v>0.62</v>
      </c>
      <c r="M988" s="144">
        <v>0</v>
      </c>
      <c r="N988" s="144">
        <v>0</v>
      </c>
      <c r="O988" s="144">
        <v>0</v>
      </c>
      <c r="P988" s="144">
        <v>0</v>
      </c>
      <c r="Q988" s="144">
        <v>0</v>
      </c>
      <c r="R988" s="143">
        <f t="shared" si="227"/>
        <v>0</v>
      </c>
      <c r="S988" s="143">
        <f t="shared" si="228"/>
        <v>0</v>
      </c>
      <c r="T988" s="143">
        <f t="shared" si="229"/>
        <v>0</v>
      </c>
      <c r="U988" s="143">
        <f t="shared" si="230"/>
        <v>1431.35636870493</v>
      </c>
      <c r="V988" s="143">
        <f t="shared" si="231"/>
        <v>0</v>
      </c>
      <c r="W988" s="143">
        <f t="shared" si="232"/>
        <v>0</v>
      </c>
      <c r="X988" s="143">
        <f t="shared" si="233"/>
        <v>0</v>
      </c>
      <c r="Y988" s="143">
        <f t="shared" si="234"/>
        <v>1431.35636870493</v>
      </c>
      <c r="Z988" s="143">
        <f t="shared" si="235"/>
        <v>0</v>
      </c>
      <c r="AA988" s="143">
        <f t="shared" si="236"/>
        <v>0</v>
      </c>
      <c r="AB988" s="143">
        <f t="shared" si="237"/>
        <v>0</v>
      </c>
      <c r="AC988" s="143">
        <f t="shared" si="238"/>
        <v>0</v>
      </c>
      <c r="AD988" s="143">
        <f t="shared" si="239"/>
        <v>0</v>
      </c>
      <c r="AE988" s="142"/>
    </row>
    <row r="989" spans="1:31" x14ac:dyDescent="0.3">
      <c r="A989" s="147" t="s">
        <v>2687</v>
      </c>
      <c r="B989" s="147">
        <v>0.79856082229313141</v>
      </c>
      <c r="C989" s="146">
        <f t="shared" si="225"/>
        <v>1.550902610860275E-3</v>
      </c>
      <c r="D989" s="145">
        <f t="shared" si="226"/>
        <v>1550902.6108602749</v>
      </c>
      <c r="E989" s="144">
        <v>0</v>
      </c>
      <c r="F989" s="144">
        <v>0</v>
      </c>
      <c r="G989" s="144">
        <v>0</v>
      </c>
      <c r="H989" s="144">
        <v>0</v>
      </c>
      <c r="I989" s="144">
        <v>0</v>
      </c>
      <c r="J989" s="144">
        <v>0</v>
      </c>
      <c r="K989" s="144">
        <v>0</v>
      </c>
      <c r="L989" s="144">
        <v>0</v>
      </c>
      <c r="M989" s="144">
        <v>0</v>
      </c>
      <c r="N989" s="144">
        <v>0</v>
      </c>
      <c r="O989" s="144">
        <v>0</v>
      </c>
      <c r="P989" s="144">
        <v>0</v>
      </c>
      <c r="Q989" s="144">
        <v>0</v>
      </c>
      <c r="R989" s="143">
        <f t="shared" si="227"/>
        <v>0</v>
      </c>
      <c r="S989" s="143">
        <f t="shared" si="228"/>
        <v>0</v>
      </c>
      <c r="T989" s="143">
        <f t="shared" si="229"/>
        <v>0</v>
      </c>
      <c r="U989" s="143">
        <f t="shared" si="230"/>
        <v>0</v>
      </c>
      <c r="V989" s="143">
        <f t="shared" si="231"/>
        <v>0</v>
      </c>
      <c r="W989" s="143">
        <f t="shared" si="232"/>
        <v>0</v>
      </c>
      <c r="X989" s="143">
        <f t="shared" si="233"/>
        <v>0</v>
      </c>
      <c r="Y989" s="143">
        <f t="shared" si="234"/>
        <v>0</v>
      </c>
      <c r="Z989" s="143">
        <f t="shared" si="235"/>
        <v>0</v>
      </c>
      <c r="AA989" s="143">
        <f t="shared" si="236"/>
        <v>0</v>
      </c>
      <c r="AB989" s="143">
        <f t="shared" si="237"/>
        <v>0</v>
      </c>
      <c r="AC989" s="143">
        <f t="shared" si="238"/>
        <v>0</v>
      </c>
      <c r="AD989" s="143">
        <f t="shared" si="239"/>
        <v>0</v>
      </c>
      <c r="AE989" s="142"/>
    </row>
    <row r="990" spans="1:31" x14ac:dyDescent="0.3">
      <c r="A990" s="147" t="s">
        <v>2686</v>
      </c>
      <c r="B990" s="147">
        <v>0.89240938856911634</v>
      </c>
      <c r="C990" s="146">
        <f t="shared" si="225"/>
        <v>1.7331679842665989E-3</v>
      </c>
      <c r="D990" s="145">
        <f t="shared" si="226"/>
        <v>1733167.9842665989</v>
      </c>
      <c r="E990" s="144">
        <v>0</v>
      </c>
      <c r="F990" s="144">
        <v>0</v>
      </c>
      <c r="G990" s="144">
        <v>0</v>
      </c>
      <c r="H990" s="144">
        <v>0</v>
      </c>
      <c r="I990" s="144">
        <v>0</v>
      </c>
      <c r="J990" s="144">
        <v>0</v>
      </c>
      <c r="K990" s="144">
        <v>0</v>
      </c>
      <c r="L990" s="144">
        <v>0</v>
      </c>
      <c r="M990" s="144">
        <v>0</v>
      </c>
      <c r="N990" s="144">
        <v>0</v>
      </c>
      <c r="O990" s="144">
        <v>0</v>
      </c>
      <c r="P990" s="144">
        <v>0</v>
      </c>
      <c r="Q990" s="144">
        <v>0</v>
      </c>
      <c r="R990" s="143">
        <f t="shared" si="227"/>
        <v>0</v>
      </c>
      <c r="S990" s="143">
        <f t="shared" si="228"/>
        <v>0</v>
      </c>
      <c r="T990" s="143">
        <f t="shared" si="229"/>
        <v>0</v>
      </c>
      <c r="U990" s="143">
        <f t="shared" si="230"/>
        <v>0</v>
      </c>
      <c r="V990" s="143">
        <f t="shared" si="231"/>
        <v>0</v>
      </c>
      <c r="W990" s="143">
        <f t="shared" si="232"/>
        <v>0</v>
      </c>
      <c r="X990" s="143">
        <f t="shared" si="233"/>
        <v>0</v>
      </c>
      <c r="Y990" s="143">
        <f t="shared" si="234"/>
        <v>0</v>
      </c>
      <c r="Z990" s="143">
        <f t="shared" si="235"/>
        <v>0</v>
      </c>
      <c r="AA990" s="143">
        <f t="shared" si="236"/>
        <v>0</v>
      </c>
      <c r="AB990" s="143">
        <f t="shared" si="237"/>
        <v>0</v>
      </c>
      <c r="AC990" s="143">
        <f t="shared" si="238"/>
        <v>0</v>
      </c>
      <c r="AD990" s="143">
        <f t="shared" si="239"/>
        <v>0</v>
      </c>
      <c r="AE990" s="142"/>
    </row>
    <row r="991" spans="1:31" x14ac:dyDescent="0.3">
      <c r="A991" s="147" t="s">
        <v>2685</v>
      </c>
      <c r="B991" s="147">
        <v>0.50150767686911957</v>
      </c>
      <c r="C991" s="146">
        <f t="shared" si="225"/>
        <v>9.7398913609273189E-4</v>
      </c>
      <c r="D991" s="145">
        <f t="shared" si="226"/>
        <v>973989.13609273185</v>
      </c>
      <c r="E991" s="144">
        <v>0</v>
      </c>
      <c r="F991" s="144">
        <v>0</v>
      </c>
      <c r="G991" s="144">
        <v>0</v>
      </c>
      <c r="H991" s="144">
        <v>0</v>
      </c>
      <c r="I991" s="144">
        <v>0</v>
      </c>
      <c r="J991" s="144">
        <v>0</v>
      </c>
      <c r="K991" s="144">
        <v>0</v>
      </c>
      <c r="L991" s="144">
        <v>0</v>
      </c>
      <c r="M991" s="144">
        <v>0</v>
      </c>
      <c r="N991" s="144">
        <v>0</v>
      </c>
      <c r="O991" s="144">
        <v>0</v>
      </c>
      <c r="P991" s="144">
        <v>0</v>
      </c>
      <c r="Q991" s="144">
        <v>0</v>
      </c>
      <c r="R991" s="143">
        <f t="shared" si="227"/>
        <v>0</v>
      </c>
      <c r="S991" s="143">
        <f t="shared" si="228"/>
        <v>0</v>
      </c>
      <c r="T991" s="143">
        <f t="shared" si="229"/>
        <v>0</v>
      </c>
      <c r="U991" s="143">
        <f t="shared" si="230"/>
        <v>0</v>
      </c>
      <c r="V991" s="143">
        <f t="shared" si="231"/>
        <v>0</v>
      </c>
      <c r="W991" s="143">
        <f t="shared" si="232"/>
        <v>0</v>
      </c>
      <c r="X991" s="143">
        <f t="shared" si="233"/>
        <v>0</v>
      </c>
      <c r="Y991" s="143">
        <f t="shared" si="234"/>
        <v>0</v>
      </c>
      <c r="Z991" s="143">
        <f t="shared" si="235"/>
        <v>0</v>
      </c>
      <c r="AA991" s="143">
        <f t="shared" si="236"/>
        <v>0</v>
      </c>
      <c r="AB991" s="143">
        <f t="shared" si="237"/>
        <v>0</v>
      </c>
      <c r="AC991" s="143">
        <f t="shared" si="238"/>
        <v>0</v>
      </c>
      <c r="AD991" s="143">
        <f t="shared" si="239"/>
        <v>0</v>
      </c>
      <c r="AE991" s="142"/>
    </row>
    <row r="992" spans="1:31" x14ac:dyDescent="0.3">
      <c r="A992" s="147" t="s">
        <v>2684</v>
      </c>
      <c r="B992" s="147">
        <v>0.96871657028459524</v>
      </c>
      <c r="C992" s="146">
        <f t="shared" si="225"/>
        <v>1.8813658472798236E-3</v>
      </c>
      <c r="D992" s="145">
        <f t="shared" si="226"/>
        <v>1881365.8472798236</v>
      </c>
      <c r="E992" s="144">
        <v>0</v>
      </c>
      <c r="F992" s="144">
        <v>0</v>
      </c>
      <c r="G992" s="144">
        <v>0</v>
      </c>
      <c r="H992" s="144">
        <v>0</v>
      </c>
      <c r="I992" s="144">
        <v>0</v>
      </c>
      <c r="J992" s="144">
        <v>0</v>
      </c>
      <c r="K992" s="144">
        <v>0</v>
      </c>
      <c r="L992" s="144">
        <v>0</v>
      </c>
      <c r="M992" s="144">
        <v>0</v>
      </c>
      <c r="N992" s="144">
        <v>0</v>
      </c>
      <c r="O992" s="144">
        <v>0</v>
      </c>
      <c r="P992" s="144">
        <v>0</v>
      </c>
      <c r="Q992" s="144">
        <v>0</v>
      </c>
      <c r="R992" s="143">
        <f t="shared" si="227"/>
        <v>0</v>
      </c>
      <c r="S992" s="143">
        <f t="shared" si="228"/>
        <v>0</v>
      </c>
      <c r="T992" s="143">
        <f t="shared" si="229"/>
        <v>0</v>
      </c>
      <c r="U992" s="143">
        <f t="shared" si="230"/>
        <v>0</v>
      </c>
      <c r="V992" s="143">
        <f t="shared" si="231"/>
        <v>0</v>
      </c>
      <c r="W992" s="143">
        <f t="shared" si="232"/>
        <v>0</v>
      </c>
      <c r="X992" s="143">
        <f t="shared" si="233"/>
        <v>0</v>
      </c>
      <c r="Y992" s="143">
        <f t="shared" si="234"/>
        <v>0</v>
      </c>
      <c r="Z992" s="143">
        <f t="shared" si="235"/>
        <v>0</v>
      </c>
      <c r="AA992" s="143">
        <f t="shared" si="236"/>
        <v>0</v>
      </c>
      <c r="AB992" s="143">
        <f t="shared" si="237"/>
        <v>0</v>
      </c>
      <c r="AC992" s="143">
        <f t="shared" si="238"/>
        <v>0</v>
      </c>
      <c r="AD992" s="143">
        <f t="shared" si="239"/>
        <v>0</v>
      </c>
      <c r="AE992" s="142"/>
    </row>
    <row r="993" spans="1:31" x14ac:dyDescent="0.3">
      <c r="A993" s="147" t="s">
        <v>2683</v>
      </c>
      <c r="B993" s="147">
        <v>0.15067011422053633</v>
      </c>
      <c r="C993" s="146">
        <f t="shared" si="225"/>
        <v>2.9261975669208273E-4</v>
      </c>
      <c r="D993" s="145">
        <f t="shared" si="226"/>
        <v>292619.75669208274</v>
      </c>
      <c r="E993" s="144">
        <v>0</v>
      </c>
      <c r="F993" s="144">
        <v>0</v>
      </c>
      <c r="G993" s="144">
        <v>0</v>
      </c>
      <c r="H993" s="144">
        <v>0</v>
      </c>
      <c r="I993" s="144">
        <v>0</v>
      </c>
      <c r="J993" s="144">
        <v>0</v>
      </c>
      <c r="K993" s="144">
        <v>0</v>
      </c>
      <c r="L993" s="144">
        <v>0</v>
      </c>
      <c r="M993" s="144">
        <v>0</v>
      </c>
      <c r="N993" s="144">
        <v>0</v>
      </c>
      <c r="O993" s="144">
        <v>0</v>
      </c>
      <c r="P993" s="144">
        <v>0</v>
      </c>
      <c r="Q993" s="144">
        <v>0</v>
      </c>
      <c r="R993" s="143">
        <f t="shared" si="227"/>
        <v>0</v>
      </c>
      <c r="S993" s="143">
        <f t="shared" si="228"/>
        <v>0</v>
      </c>
      <c r="T993" s="143">
        <f t="shared" si="229"/>
        <v>0</v>
      </c>
      <c r="U993" s="143">
        <f t="shared" si="230"/>
        <v>0</v>
      </c>
      <c r="V993" s="143">
        <f t="shared" si="231"/>
        <v>0</v>
      </c>
      <c r="W993" s="143">
        <f t="shared" si="232"/>
        <v>0</v>
      </c>
      <c r="X993" s="143">
        <f t="shared" si="233"/>
        <v>0</v>
      </c>
      <c r="Y993" s="143">
        <f t="shared" si="234"/>
        <v>0</v>
      </c>
      <c r="Z993" s="143">
        <f t="shared" si="235"/>
        <v>0</v>
      </c>
      <c r="AA993" s="143">
        <f t="shared" si="236"/>
        <v>0</v>
      </c>
      <c r="AB993" s="143">
        <f t="shared" si="237"/>
        <v>0</v>
      </c>
      <c r="AC993" s="143">
        <f t="shared" si="238"/>
        <v>0</v>
      </c>
      <c r="AD993" s="143">
        <f t="shared" si="239"/>
        <v>0</v>
      </c>
      <c r="AE993" s="142"/>
    </row>
    <row r="994" spans="1:31" x14ac:dyDescent="0.3">
      <c r="A994" s="147" t="s">
        <v>2682</v>
      </c>
      <c r="B994" s="147">
        <v>0.79610857622109621</v>
      </c>
      <c r="C994" s="146">
        <f t="shared" si="225"/>
        <v>1.5461400496007956E-3</v>
      </c>
      <c r="D994" s="145">
        <f t="shared" si="226"/>
        <v>1546140.0496007956</v>
      </c>
      <c r="E994" s="144">
        <v>0</v>
      </c>
      <c r="F994" s="144">
        <v>0</v>
      </c>
      <c r="G994" s="144">
        <v>0</v>
      </c>
      <c r="H994" s="144">
        <v>0</v>
      </c>
      <c r="I994" s="144">
        <v>0</v>
      </c>
      <c r="J994" s="144">
        <v>0</v>
      </c>
      <c r="K994" s="144">
        <v>0</v>
      </c>
      <c r="L994" s="144">
        <v>0</v>
      </c>
      <c r="M994" s="144">
        <v>0</v>
      </c>
      <c r="N994" s="144">
        <v>0</v>
      </c>
      <c r="O994" s="144">
        <v>0</v>
      </c>
      <c r="P994" s="144">
        <v>0</v>
      </c>
      <c r="Q994" s="144">
        <v>0</v>
      </c>
      <c r="R994" s="143">
        <f t="shared" si="227"/>
        <v>0</v>
      </c>
      <c r="S994" s="143">
        <f t="shared" si="228"/>
        <v>0</v>
      </c>
      <c r="T994" s="143">
        <f t="shared" si="229"/>
        <v>0</v>
      </c>
      <c r="U994" s="143">
        <f t="shared" si="230"/>
        <v>0</v>
      </c>
      <c r="V994" s="143">
        <f t="shared" si="231"/>
        <v>0</v>
      </c>
      <c r="W994" s="143">
        <f t="shared" si="232"/>
        <v>0</v>
      </c>
      <c r="X994" s="143">
        <f t="shared" si="233"/>
        <v>0</v>
      </c>
      <c r="Y994" s="143">
        <f t="shared" si="234"/>
        <v>0</v>
      </c>
      <c r="Z994" s="143">
        <f t="shared" si="235"/>
        <v>0</v>
      </c>
      <c r="AA994" s="143">
        <f t="shared" si="236"/>
        <v>0</v>
      </c>
      <c r="AB994" s="143">
        <f t="shared" si="237"/>
        <v>0</v>
      </c>
      <c r="AC994" s="143">
        <f t="shared" si="238"/>
        <v>0</v>
      </c>
      <c r="AD994" s="143">
        <f t="shared" si="239"/>
        <v>0</v>
      </c>
      <c r="AE994" s="142"/>
    </row>
    <row r="995" spans="1:31" x14ac:dyDescent="0.3">
      <c r="A995" s="147" t="s">
        <v>2681</v>
      </c>
      <c r="B995" s="147">
        <v>0.46254075792882088</v>
      </c>
      <c r="C995" s="146">
        <f t="shared" si="225"/>
        <v>8.9831062215293067E-4</v>
      </c>
      <c r="D995" s="145">
        <f t="shared" si="226"/>
        <v>898310.62215293071</v>
      </c>
      <c r="E995" s="144">
        <v>0</v>
      </c>
      <c r="F995" s="144">
        <v>0</v>
      </c>
      <c r="G995" s="144">
        <v>41.26</v>
      </c>
      <c r="H995" s="144">
        <v>0</v>
      </c>
      <c r="I995" s="144">
        <v>0</v>
      </c>
      <c r="J995" s="144">
        <v>0</v>
      </c>
      <c r="K995" s="144">
        <v>0</v>
      </c>
      <c r="L995" s="144">
        <v>0</v>
      </c>
      <c r="M995" s="144">
        <v>41.26</v>
      </c>
      <c r="N995" s="144">
        <v>0</v>
      </c>
      <c r="O995" s="144">
        <v>0</v>
      </c>
      <c r="P995" s="144">
        <v>0</v>
      </c>
      <c r="Q995" s="144">
        <v>41.26</v>
      </c>
      <c r="R995" s="143">
        <f t="shared" si="227"/>
        <v>0</v>
      </c>
      <c r="S995" s="143">
        <f t="shared" si="228"/>
        <v>0</v>
      </c>
      <c r="T995" s="143">
        <f t="shared" si="229"/>
        <v>370642.96270029916</v>
      </c>
      <c r="U995" s="143">
        <f t="shared" si="230"/>
        <v>0</v>
      </c>
      <c r="V995" s="143">
        <f t="shared" si="231"/>
        <v>0</v>
      </c>
      <c r="W995" s="143">
        <f t="shared" si="232"/>
        <v>0</v>
      </c>
      <c r="X995" s="143">
        <f t="shared" si="233"/>
        <v>0</v>
      </c>
      <c r="Y995" s="143">
        <f t="shared" si="234"/>
        <v>0</v>
      </c>
      <c r="Z995" s="143">
        <f t="shared" si="235"/>
        <v>370642.96270029916</v>
      </c>
      <c r="AA995" s="143">
        <f t="shared" si="236"/>
        <v>0</v>
      </c>
      <c r="AB995" s="143">
        <f t="shared" si="237"/>
        <v>0</v>
      </c>
      <c r="AC995" s="143">
        <f t="shared" si="238"/>
        <v>0</v>
      </c>
      <c r="AD995" s="143">
        <f t="shared" si="239"/>
        <v>370642.96270029916</v>
      </c>
      <c r="AE995" s="142"/>
    </row>
    <row r="996" spans="1:31" x14ac:dyDescent="0.3">
      <c r="A996" s="147" t="s">
        <v>2680</v>
      </c>
      <c r="B996" s="147">
        <v>0.7750567703089305</v>
      </c>
      <c r="C996" s="146">
        <f t="shared" si="225"/>
        <v>1.505254872365646E-3</v>
      </c>
      <c r="D996" s="145">
        <f t="shared" si="226"/>
        <v>1505254.8723656461</v>
      </c>
      <c r="E996" s="144">
        <v>0</v>
      </c>
      <c r="F996" s="144">
        <v>0</v>
      </c>
      <c r="G996" s="144">
        <v>0.22</v>
      </c>
      <c r="H996" s="144">
        <v>0</v>
      </c>
      <c r="I996" s="144">
        <v>0</v>
      </c>
      <c r="J996" s="144">
        <v>0</v>
      </c>
      <c r="K996" s="144">
        <v>0</v>
      </c>
      <c r="L996" s="144">
        <v>0</v>
      </c>
      <c r="M996" s="144">
        <v>0</v>
      </c>
      <c r="N996" s="144">
        <v>0</v>
      </c>
      <c r="O996" s="144">
        <v>0</v>
      </c>
      <c r="P996" s="144">
        <v>0</v>
      </c>
      <c r="Q996" s="144">
        <v>0.22</v>
      </c>
      <c r="R996" s="143">
        <f t="shared" si="227"/>
        <v>0</v>
      </c>
      <c r="S996" s="143">
        <f t="shared" si="228"/>
        <v>0</v>
      </c>
      <c r="T996" s="143">
        <f t="shared" si="229"/>
        <v>3311.5607192044217</v>
      </c>
      <c r="U996" s="143">
        <f t="shared" si="230"/>
        <v>0</v>
      </c>
      <c r="V996" s="143">
        <f t="shared" si="231"/>
        <v>0</v>
      </c>
      <c r="W996" s="143">
        <f t="shared" si="232"/>
        <v>0</v>
      </c>
      <c r="X996" s="143">
        <f t="shared" si="233"/>
        <v>0</v>
      </c>
      <c r="Y996" s="143">
        <f t="shared" si="234"/>
        <v>0</v>
      </c>
      <c r="Z996" s="143">
        <f t="shared" si="235"/>
        <v>0</v>
      </c>
      <c r="AA996" s="143">
        <f t="shared" si="236"/>
        <v>0</v>
      </c>
      <c r="AB996" s="143">
        <f t="shared" si="237"/>
        <v>0</v>
      </c>
      <c r="AC996" s="143">
        <f t="shared" si="238"/>
        <v>0</v>
      </c>
      <c r="AD996" s="143">
        <f t="shared" si="239"/>
        <v>3311.5607192044217</v>
      </c>
      <c r="AE996" s="142"/>
    </row>
    <row r="997" spans="1:31" x14ac:dyDescent="0.3">
      <c r="A997" s="147" t="s">
        <v>2679</v>
      </c>
      <c r="B997" s="147">
        <v>0.88946389031330342</v>
      </c>
      <c r="C997" s="146">
        <f t="shared" si="225"/>
        <v>1.7274474670464994E-3</v>
      </c>
      <c r="D997" s="145">
        <f t="shared" si="226"/>
        <v>1727447.4670464993</v>
      </c>
      <c r="E997" s="144">
        <v>0</v>
      </c>
      <c r="F997" s="144">
        <v>0</v>
      </c>
      <c r="G997" s="144">
        <v>0.11</v>
      </c>
      <c r="H997" s="144">
        <v>0.05</v>
      </c>
      <c r="I997" s="144">
        <v>0</v>
      </c>
      <c r="J997" s="144">
        <v>0</v>
      </c>
      <c r="K997" s="144">
        <v>0</v>
      </c>
      <c r="L997" s="144">
        <v>0.05</v>
      </c>
      <c r="M997" s="144">
        <v>0</v>
      </c>
      <c r="N997" s="144">
        <v>0</v>
      </c>
      <c r="O997" s="144">
        <v>0</v>
      </c>
      <c r="P997" s="144">
        <v>0</v>
      </c>
      <c r="Q997" s="144">
        <v>0.11</v>
      </c>
      <c r="R997" s="143">
        <f t="shared" si="227"/>
        <v>0</v>
      </c>
      <c r="S997" s="143">
        <f t="shared" si="228"/>
        <v>0</v>
      </c>
      <c r="T997" s="143">
        <f t="shared" si="229"/>
        <v>1900.1922137511492</v>
      </c>
      <c r="U997" s="143">
        <f t="shared" si="230"/>
        <v>863.72373352324973</v>
      </c>
      <c r="V997" s="143">
        <f t="shared" si="231"/>
        <v>0</v>
      </c>
      <c r="W997" s="143">
        <f t="shared" si="232"/>
        <v>0</v>
      </c>
      <c r="X997" s="143">
        <f t="shared" si="233"/>
        <v>0</v>
      </c>
      <c r="Y997" s="143">
        <f t="shared" si="234"/>
        <v>863.72373352324973</v>
      </c>
      <c r="Z997" s="143">
        <f t="shared" si="235"/>
        <v>0</v>
      </c>
      <c r="AA997" s="143">
        <f t="shared" si="236"/>
        <v>0</v>
      </c>
      <c r="AB997" s="143">
        <f t="shared" si="237"/>
        <v>0</v>
      </c>
      <c r="AC997" s="143">
        <f t="shared" si="238"/>
        <v>0</v>
      </c>
      <c r="AD997" s="143">
        <f t="shared" si="239"/>
        <v>1900.1922137511492</v>
      </c>
      <c r="AE997" s="142"/>
    </row>
    <row r="998" spans="1:31" x14ac:dyDescent="0.3">
      <c r="A998" s="147" t="s">
        <v>2678</v>
      </c>
      <c r="B998" s="147">
        <v>0.17122429575684639</v>
      </c>
      <c r="C998" s="146">
        <f t="shared" si="225"/>
        <v>3.325384866358088E-4</v>
      </c>
      <c r="D998" s="145">
        <f t="shared" si="226"/>
        <v>332538.48663580883</v>
      </c>
      <c r="E998" s="144">
        <v>0</v>
      </c>
      <c r="F998" s="144">
        <v>0</v>
      </c>
      <c r="G998" s="144">
        <v>3.89</v>
      </c>
      <c r="H998" s="144">
        <v>0</v>
      </c>
      <c r="I998" s="144">
        <v>0</v>
      </c>
      <c r="J998" s="144">
        <v>0</v>
      </c>
      <c r="K998" s="144">
        <v>0</v>
      </c>
      <c r="L998" s="144">
        <v>0</v>
      </c>
      <c r="M998" s="144">
        <v>0</v>
      </c>
      <c r="N998" s="144">
        <v>0</v>
      </c>
      <c r="O998" s="144">
        <v>0</v>
      </c>
      <c r="P998" s="144">
        <v>0</v>
      </c>
      <c r="Q998" s="144">
        <v>3.89</v>
      </c>
      <c r="R998" s="143">
        <f t="shared" si="227"/>
        <v>0</v>
      </c>
      <c r="S998" s="143">
        <f t="shared" si="228"/>
        <v>0</v>
      </c>
      <c r="T998" s="143">
        <f t="shared" si="229"/>
        <v>12935.747130132964</v>
      </c>
      <c r="U998" s="143">
        <f t="shared" si="230"/>
        <v>0</v>
      </c>
      <c r="V998" s="143">
        <f t="shared" si="231"/>
        <v>0</v>
      </c>
      <c r="W998" s="143">
        <f t="shared" si="232"/>
        <v>0</v>
      </c>
      <c r="X998" s="143">
        <f t="shared" si="233"/>
        <v>0</v>
      </c>
      <c r="Y998" s="143">
        <f t="shared" si="234"/>
        <v>0</v>
      </c>
      <c r="Z998" s="143">
        <f t="shared" si="235"/>
        <v>0</v>
      </c>
      <c r="AA998" s="143">
        <f t="shared" si="236"/>
        <v>0</v>
      </c>
      <c r="AB998" s="143">
        <f t="shared" si="237"/>
        <v>0</v>
      </c>
      <c r="AC998" s="143">
        <f t="shared" si="238"/>
        <v>0</v>
      </c>
      <c r="AD998" s="143">
        <f t="shared" si="239"/>
        <v>12935.747130132964</v>
      </c>
      <c r="AE998" s="142"/>
    </row>
    <row r="999" spans="1:31" x14ac:dyDescent="0.3">
      <c r="A999" s="147" t="s">
        <v>2677</v>
      </c>
      <c r="B999" s="147">
        <v>0.51725504720260351</v>
      </c>
      <c r="C999" s="146">
        <f t="shared" si="225"/>
        <v>1.0045724518309776E-3</v>
      </c>
      <c r="D999" s="145">
        <f t="shared" si="226"/>
        <v>1004572.4518309776</v>
      </c>
      <c r="E999" s="144">
        <v>0</v>
      </c>
      <c r="F999" s="144">
        <v>0</v>
      </c>
      <c r="G999" s="144">
        <v>0</v>
      </c>
      <c r="H999" s="144">
        <v>0</v>
      </c>
      <c r="I999" s="144">
        <v>0</v>
      </c>
      <c r="J999" s="144">
        <v>0</v>
      </c>
      <c r="K999" s="144">
        <v>0</v>
      </c>
      <c r="L999" s="144">
        <v>0</v>
      </c>
      <c r="M999" s="144">
        <v>0</v>
      </c>
      <c r="N999" s="144">
        <v>0</v>
      </c>
      <c r="O999" s="144">
        <v>0</v>
      </c>
      <c r="P999" s="144">
        <v>0</v>
      </c>
      <c r="Q999" s="144">
        <v>0</v>
      </c>
      <c r="R999" s="143">
        <f t="shared" si="227"/>
        <v>0</v>
      </c>
      <c r="S999" s="143">
        <f t="shared" si="228"/>
        <v>0</v>
      </c>
      <c r="T999" s="143">
        <f t="shared" si="229"/>
        <v>0</v>
      </c>
      <c r="U999" s="143">
        <f t="shared" si="230"/>
        <v>0</v>
      </c>
      <c r="V999" s="143">
        <f t="shared" si="231"/>
        <v>0</v>
      </c>
      <c r="W999" s="143">
        <f t="shared" si="232"/>
        <v>0</v>
      </c>
      <c r="X999" s="143">
        <f t="shared" si="233"/>
        <v>0</v>
      </c>
      <c r="Y999" s="143">
        <f t="shared" si="234"/>
        <v>0</v>
      </c>
      <c r="Z999" s="143">
        <f t="shared" si="235"/>
        <v>0</v>
      </c>
      <c r="AA999" s="143">
        <f t="shared" si="236"/>
        <v>0</v>
      </c>
      <c r="AB999" s="143">
        <f t="shared" si="237"/>
        <v>0</v>
      </c>
      <c r="AC999" s="143">
        <f t="shared" si="238"/>
        <v>0</v>
      </c>
      <c r="AD999" s="143">
        <f t="shared" si="239"/>
        <v>0</v>
      </c>
      <c r="AE999" s="142"/>
    </row>
    <row r="1000" spans="1:31" x14ac:dyDescent="0.3">
      <c r="A1000" s="147" t="s">
        <v>2676</v>
      </c>
      <c r="B1000" s="147">
        <v>0.69488340787021385</v>
      </c>
      <c r="C1000" s="146">
        <f t="shared" si="225"/>
        <v>1.3495484143771393E-3</v>
      </c>
      <c r="D1000" s="145">
        <f t="shared" si="226"/>
        <v>1349548.4143771392</v>
      </c>
      <c r="E1000" s="144">
        <v>0</v>
      </c>
      <c r="F1000" s="144">
        <v>0</v>
      </c>
      <c r="G1000" s="144">
        <v>0</v>
      </c>
      <c r="H1000" s="144">
        <v>0</v>
      </c>
      <c r="I1000" s="144">
        <v>0</v>
      </c>
      <c r="J1000" s="144">
        <v>0</v>
      </c>
      <c r="K1000" s="144">
        <v>0</v>
      </c>
      <c r="L1000" s="144">
        <v>0</v>
      </c>
      <c r="M1000" s="144">
        <v>0</v>
      </c>
      <c r="N1000" s="144">
        <v>0</v>
      </c>
      <c r="O1000" s="144">
        <v>0</v>
      </c>
      <c r="P1000" s="144">
        <v>0</v>
      </c>
      <c r="Q1000" s="144">
        <v>0</v>
      </c>
      <c r="R1000" s="143">
        <f t="shared" si="227"/>
        <v>0</v>
      </c>
      <c r="S1000" s="143">
        <f t="shared" si="228"/>
        <v>0</v>
      </c>
      <c r="T1000" s="143">
        <f t="shared" si="229"/>
        <v>0</v>
      </c>
      <c r="U1000" s="143">
        <f t="shared" si="230"/>
        <v>0</v>
      </c>
      <c r="V1000" s="143">
        <f t="shared" si="231"/>
        <v>0</v>
      </c>
      <c r="W1000" s="143">
        <f t="shared" si="232"/>
        <v>0</v>
      </c>
      <c r="X1000" s="143">
        <f t="shared" si="233"/>
        <v>0</v>
      </c>
      <c r="Y1000" s="143">
        <f t="shared" si="234"/>
        <v>0</v>
      </c>
      <c r="Z1000" s="143">
        <f t="shared" si="235"/>
        <v>0</v>
      </c>
      <c r="AA1000" s="143">
        <f t="shared" si="236"/>
        <v>0</v>
      </c>
      <c r="AB1000" s="143">
        <f t="shared" si="237"/>
        <v>0</v>
      </c>
      <c r="AC1000" s="143">
        <f t="shared" si="238"/>
        <v>0</v>
      </c>
      <c r="AD1000" s="143">
        <f t="shared" si="239"/>
        <v>0</v>
      </c>
      <c r="AE1000" s="142"/>
    </row>
    <row r="1001" spans="1:31" x14ac:dyDescent="0.3">
      <c r="A1001" s="147" t="s">
        <v>2675</v>
      </c>
      <c r="B1001" s="147">
        <v>0.78273298848047024</v>
      </c>
      <c r="C1001" s="146">
        <f t="shared" si="225"/>
        <v>1.5201630252219152E-3</v>
      </c>
      <c r="D1001" s="145">
        <f t="shared" si="226"/>
        <v>1520163.0252219152</v>
      </c>
      <c r="E1001" s="144">
        <v>0</v>
      </c>
      <c r="F1001" s="144">
        <v>0</v>
      </c>
      <c r="G1001" s="144">
        <v>0</v>
      </c>
      <c r="H1001" s="144">
        <v>0</v>
      </c>
      <c r="I1001" s="144">
        <v>0</v>
      </c>
      <c r="J1001" s="144">
        <v>0</v>
      </c>
      <c r="K1001" s="144">
        <v>0</v>
      </c>
      <c r="L1001" s="144">
        <v>0</v>
      </c>
      <c r="M1001" s="144">
        <v>0</v>
      </c>
      <c r="N1001" s="144">
        <v>0</v>
      </c>
      <c r="O1001" s="144">
        <v>0</v>
      </c>
      <c r="P1001" s="144">
        <v>0</v>
      </c>
      <c r="Q1001" s="144">
        <v>0</v>
      </c>
      <c r="R1001" s="143">
        <f t="shared" si="227"/>
        <v>0</v>
      </c>
      <c r="S1001" s="143">
        <f t="shared" si="228"/>
        <v>0</v>
      </c>
      <c r="T1001" s="143">
        <f t="shared" si="229"/>
        <v>0</v>
      </c>
      <c r="U1001" s="143">
        <f t="shared" si="230"/>
        <v>0</v>
      </c>
      <c r="V1001" s="143">
        <f t="shared" si="231"/>
        <v>0</v>
      </c>
      <c r="W1001" s="143">
        <f t="shared" si="232"/>
        <v>0</v>
      </c>
      <c r="X1001" s="143">
        <f t="shared" si="233"/>
        <v>0</v>
      </c>
      <c r="Y1001" s="143">
        <f t="shared" si="234"/>
        <v>0</v>
      </c>
      <c r="Z1001" s="143">
        <f t="shared" si="235"/>
        <v>0</v>
      </c>
      <c r="AA1001" s="143">
        <f t="shared" si="236"/>
        <v>0</v>
      </c>
      <c r="AB1001" s="143">
        <f t="shared" si="237"/>
        <v>0</v>
      </c>
      <c r="AC1001" s="143">
        <f t="shared" si="238"/>
        <v>0</v>
      </c>
      <c r="AD1001" s="143">
        <f t="shared" si="239"/>
        <v>0</v>
      </c>
      <c r="AE1001" s="142"/>
    </row>
    <row r="1002" spans="1:31" x14ac:dyDescent="0.3">
      <c r="A1002" s="147" t="s">
        <v>2674</v>
      </c>
      <c r="B1002" s="147">
        <v>0.39119129250383289</v>
      </c>
      <c r="C1002" s="146">
        <f t="shared" si="225"/>
        <v>7.5974124944899431E-4</v>
      </c>
      <c r="D1002" s="145">
        <f t="shared" si="226"/>
        <v>759741.24944899429</v>
      </c>
      <c r="E1002" s="144">
        <v>0</v>
      </c>
      <c r="F1002" s="144">
        <v>0</v>
      </c>
      <c r="G1002" s="144">
        <v>0</v>
      </c>
      <c r="H1002" s="144">
        <v>0</v>
      </c>
      <c r="I1002" s="144">
        <v>0</v>
      </c>
      <c r="J1002" s="144">
        <v>0</v>
      </c>
      <c r="K1002" s="144">
        <v>0</v>
      </c>
      <c r="L1002" s="144">
        <v>0</v>
      </c>
      <c r="M1002" s="144">
        <v>0</v>
      </c>
      <c r="N1002" s="144">
        <v>0</v>
      </c>
      <c r="O1002" s="144">
        <v>0</v>
      </c>
      <c r="P1002" s="144">
        <v>0</v>
      </c>
      <c r="Q1002" s="144">
        <v>0</v>
      </c>
      <c r="R1002" s="143">
        <f t="shared" si="227"/>
        <v>0</v>
      </c>
      <c r="S1002" s="143">
        <f t="shared" si="228"/>
        <v>0</v>
      </c>
      <c r="T1002" s="143">
        <f t="shared" si="229"/>
        <v>0</v>
      </c>
      <c r="U1002" s="143">
        <f t="shared" si="230"/>
        <v>0</v>
      </c>
      <c r="V1002" s="143">
        <f t="shared" si="231"/>
        <v>0</v>
      </c>
      <c r="W1002" s="143">
        <f t="shared" si="232"/>
        <v>0</v>
      </c>
      <c r="X1002" s="143">
        <f t="shared" si="233"/>
        <v>0</v>
      </c>
      <c r="Y1002" s="143">
        <f t="shared" si="234"/>
        <v>0</v>
      </c>
      <c r="Z1002" s="143">
        <f t="shared" si="235"/>
        <v>0</v>
      </c>
      <c r="AA1002" s="143">
        <f t="shared" si="236"/>
        <v>0</v>
      </c>
      <c r="AB1002" s="143">
        <f t="shared" si="237"/>
        <v>0</v>
      </c>
      <c r="AC1002" s="143">
        <f t="shared" si="238"/>
        <v>0</v>
      </c>
      <c r="AD1002" s="143">
        <f t="shared" si="239"/>
        <v>0</v>
      </c>
      <c r="AE1002" s="142"/>
    </row>
    <row r="1003" spans="1:31" x14ac:dyDescent="0.3">
      <c r="C1003" s="141">
        <f>SUM(C3:C1002)</f>
        <v>0.99999999999999944</v>
      </c>
      <c r="D1003" s="140">
        <f>SUM(D3:D1002)</f>
        <v>1000000000.0000002</v>
      </c>
      <c r="Q1003" s="1" t="s">
        <v>836</v>
      </c>
      <c r="R1003" s="139">
        <f t="shared" ref="R1003:AD1003" si="240">SUM(R3:R1002)</f>
        <v>6964366.1923297802</v>
      </c>
      <c r="S1003" s="139">
        <f t="shared" si="240"/>
        <v>2829460.468408735</v>
      </c>
      <c r="T1003" s="139">
        <f t="shared" si="240"/>
        <v>17730136.769980848</v>
      </c>
      <c r="U1003" s="139">
        <f t="shared" si="240"/>
        <v>2777508.1774593843</v>
      </c>
      <c r="V1003" s="139">
        <f t="shared" si="240"/>
        <v>2385951.5765370242</v>
      </c>
      <c r="W1003" s="139">
        <f t="shared" si="240"/>
        <v>341939.34597476566</v>
      </c>
      <c r="X1003" s="139">
        <f t="shared" si="240"/>
        <v>174020.49807625712</v>
      </c>
      <c r="Y1003" s="139">
        <f t="shared" si="240"/>
        <v>7728961.0369925499</v>
      </c>
      <c r="Z1003" s="139">
        <f t="shared" si="240"/>
        <v>5718540.2588568293</v>
      </c>
      <c r="AA1003" s="139">
        <f t="shared" si="240"/>
        <v>328812.39241533005</v>
      </c>
      <c r="AB1003" s="139">
        <f t="shared" si="240"/>
        <v>9770378.6256941613</v>
      </c>
      <c r="AC1003" s="139">
        <f t="shared" si="240"/>
        <v>4077542.2672755634</v>
      </c>
      <c r="AD1003" s="139">
        <f t="shared" si="240"/>
        <v>34464881.58800479</v>
      </c>
    </row>
  </sheetData>
  <mergeCells count="1">
    <mergeCell ref="R1:A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6D7B-1D5B-432E-BBC3-84999AF8D6C5}">
  <dimension ref="B2:Q69"/>
  <sheetViews>
    <sheetView zoomScale="60" zoomScaleNormal="60" workbookViewId="0"/>
  </sheetViews>
  <sheetFormatPr defaultColWidth="23.77734375" defaultRowHeight="14.4" x14ac:dyDescent="0.3"/>
  <cols>
    <col min="1" max="1" width="3.77734375" style="4" customWidth="1"/>
    <col min="2" max="2" width="8.33203125" style="4" customWidth="1"/>
    <col min="3" max="3" width="45.109375" style="4" customWidth="1"/>
    <col min="4" max="5" width="25.77734375" style="4" customWidth="1"/>
    <col min="6" max="8" width="28.21875" style="4" customWidth="1"/>
    <col min="9" max="9" width="29.21875" style="4" bestFit="1" customWidth="1"/>
    <col min="10" max="10" width="23.21875" style="4" bestFit="1" customWidth="1"/>
    <col min="11" max="11" width="25.5546875" style="4" customWidth="1"/>
    <col min="12" max="13" width="23.44140625" style="4" customWidth="1"/>
    <col min="14" max="14" width="26.44140625" style="4" customWidth="1"/>
    <col min="15" max="15" width="22.33203125" style="4" bestFit="1" customWidth="1"/>
    <col min="16" max="16384" width="23.77734375" style="4"/>
  </cols>
  <sheetData>
    <row r="2" spans="2:15" ht="21" x14ac:dyDescent="0.4">
      <c r="B2" s="153" t="s">
        <v>2634</v>
      </c>
    </row>
    <row r="3" spans="2:15" x14ac:dyDescent="0.3">
      <c r="C3" s="3"/>
    </row>
    <row r="4" spans="2:15" ht="15" thickBot="1" x14ac:dyDescent="0.35"/>
    <row r="5" spans="2:15" ht="25.05" customHeight="1" thickBot="1" x14ac:dyDescent="0.35">
      <c r="C5" s="48" t="s">
        <v>885</v>
      </c>
      <c r="D5" s="210" t="s">
        <v>828</v>
      </c>
      <c r="E5" s="211"/>
      <c r="F5" s="210" t="s">
        <v>829</v>
      </c>
      <c r="G5" s="225"/>
      <c r="H5" s="211"/>
      <c r="I5" s="210" t="s">
        <v>1827</v>
      </c>
      <c r="J5" s="211"/>
      <c r="K5" s="132" t="s">
        <v>830</v>
      </c>
      <c r="L5" s="210" t="s">
        <v>1835</v>
      </c>
      <c r="M5" s="211"/>
      <c r="N5" s="132" t="s">
        <v>831</v>
      </c>
      <c r="O5" s="132" t="s">
        <v>30</v>
      </c>
    </row>
    <row r="6" spans="2:15" ht="15" thickBot="1" x14ac:dyDescent="0.35">
      <c r="C6" s="46"/>
    </row>
    <row r="7" spans="2:15" ht="75" customHeight="1" thickBot="1" x14ac:dyDescent="0.35">
      <c r="B7" s="214" t="s">
        <v>2632</v>
      </c>
      <c r="C7" s="49" t="s">
        <v>76</v>
      </c>
      <c r="D7" s="217" t="s">
        <v>79</v>
      </c>
      <c r="E7" s="208"/>
      <c r="F7" s="207" t="s">
        <v>80</v>
      </c>
      <c r="G7" s="217"/>
      <c r="H7" s="208"/>
      <c r="I7" s="207" t="s">
        <v>77</v>
      </c>
      <c r="J7" s="208"/>
      <c r="K7" s="126" t="s">
        <v>83</v>
      </c>
      <c r="L7" s="207" t="s">
        <v>78</v>
      </c>
      <c r="M7" s="208"/>
      <c r="N7" s="126" t="s">
        <v>1808</v>
      </c>
      <c r="O7" s="126" t="s">
        <v>84</v>
      </c>
    </row>
    <row r="8" spans="2:15" ht="55.95" customHeight="1" thickBot="1" x14ac:dyDescent="0.35">
      <c r="B8" s="215"/>
      <c r="C8" s="73" t="s">
        <v>848</v>
      </c>
      <c r="D8" s="126" t="s">
        <v>846</v>
      </c>
      <c r="E8" s="126" t="s">
        <v>844</v>
      </c>
      <c r="F8" s="126" t="s">
        <v>2629</v>
      </c>
      <c r="G8" s="126" t="s">
        <v>2628</v>
      </c>
      <c r="H8" s="126" t="s">
        <v>2627</v>
      </c>
      <c r="I8" s="126" t="s">
        <v>2630</v>
      </c>
      <c r="J8" s="126" t="s">
        <v>847</v>
      </c>
      <c r="K8" s="126" t="s">
        <v>845</v>
      </c>
      <c r="L8" s="126" t="s">
        <v>2631</v>
      </c>
      <c r="M8" s="126" t="s">
        <v>2628</v>
      </c>
      <c r="N8" s="126" t="s">
        <v>2626</v>
      </c>
      <c r="O8" s="126" t="s">
        <v>2659</v>
      </c>
    </row>
    <row r="9" spans="2:15" s="38" customFormat="1" ht="58.05" customHeight="1" thickBot="1" x14ac:dyDescent="0.35">
      <c r="B9" s="214" t="s">
        <v>2633</v>
      </c>
      <c r="C9" s="49" t="s">
        <v>166</v>
      </c>
      <c r="D9" s="138" t="s">
        <v>1</v>
      </c>
      <c r="E9" s="126" t="s">
        <v>2</v>
      </c>
      <c r="F9" s="222" t="s">
        <v>3</v>
      </c>
      <c r="G9" s="223"/>
      <c r="H9" s="126" t="s">
        <v>7</v>
      </c>
      <c r="I9" s="126" t="s">
        <v>4</v>
      </c>
      <c r="J9" s="126" t="s">
        <v>5</v>
      </c>
      <c r="K9" s="126" t="s">
        <v>6</v>
      </c>
      <c r="L9" s="207" t="s">
        <v>9</v>
      </c>
      <c r="M9" s="208"/>
      <c r="N9" s="126" t="s">
        <v>10</v>
      </c>
      <c r="O9" s="126" t="s">
        <v>2659</v>
      </c>
    </row>
    <row r="10" spans="2:15" ht="58.05" customHeight="1" thickBot="1" x14ac:dyDescent="0.35">
      <c r="B10" s="215"/>
      <c r="C10" s="49" t="s">
        <v>2649</v>
      </c>
      <c r="D10" s="216" t="s">
        <v>23</v>
      </c>
      <c r="E10" s="213"/>
      <c r="F10" s="212" t="s">
        <v>29</v>
      </c>
      <c r="G10" s="213"/>
      <c r="H10" s="137" t="s">
        <v>25</v>
      </c>
      <c r="I10" s="224" t="s">
        <v>27</v>
      </c>
      <c r="J10" s="224"/>
      <c r="K10" s="128" t="s">
        <v>24</v>
      </c>
      <c r="L10" s="212" t="s">
        <v>28</v>
      </c>
      <c r="M10" s="213"/>
      <c r="N10" s="128" t="s">
        <v>26</v>
      </c>
      <c r="O10" s="128" t="s">
        <v>30</v>
      </c>
    </row>
    <row r="11" spans="2:15" ht="132" thickBot="1" x14ac:dyDescent="0.35">
      <c r="B11" s="154" t="s">
        <v>2640</v>
      </c>
      <c r="C11" s="49" t="s">
        <v>849</v>
      </c>
      <c r="D11" s="138" t="s">
        <v>1</v>
      </c>
      <c r="E11" s="126" t="s">
        <v>2</v>
      </c>
      <c r="F11" s="222" t="s">
        <v>3</v>
      </c>
      <c r="G11" s="223"/>
      <c r="H11" s="126" t="s">
        <v>7</v>
      </c>
      <c r="I11" s="207" t="s">
        <v>4</v>
      </c>
      <c r="J11" s="208"/>
      <c r="K11" s="126" t="s">
        <v>6</v>
      </c>
      <c r="L11" s="207" t="s">
        <v>9</v>
      </c>
      <c r="M11" s="208"/>
      <c r="N11" s="126" t="s">
        <v>10</v>
      </c>
      <c r="O11" s="126" t="s">
        <v>30</v>
      </c>
    </row>
    <row r="12" spans="2:15" ht="15" thickBot="1" x14ac:dyDescent="0.35">
      <c r="C12" s="3"/>
      <c r="D12" s="12"/>
      <c r="E12" s="12"/>
      <c r="F12" s="12"/>
      <c r="G12" s="12"/>
      <c r="H12" s="12"/>
      <c r="I12" s="12"/>
      <c r="J12" s="12"/>
    </row>
    <row r="13" spans="2:15" ht="51" customHeight="1" thickBot="1" x14ac:dyDescent="0.35">
      <c r="B13" s="214" t="s">
        <v>2635</v>
      </c>
      <c r="C13" s="73" t="s">
        <v>1812</v>
      </c>
      <c r="D13" s="218" t="s">
        <v>79</v>
      </c>
      <c r="E13" s="220"/>
      <c r="F13" s="218" t="s">
        <v>80</v>
      </c>
      <c r="G13" s="219"/>
      <c r="H13" s="220"/>
      <c r="I13" s="218" t="s">
        <v>77</v>
      </c>
      <c r="J13" s="220"/>
      <c r="K13" s="95" t="s">
        <v>83</v>
      </c>
      <c r="L13" s="205" t="s">
        <v>78</v>
      </c>
      <c r="M13" s="206"/>
      <c r="N13" s="95" t="s">
        <v>1808</v>
      </c>
      <c r="O13" s="95" t="s">
        <v>84</v>
      </c>
    </row>
    <row r="14" spans="2:15" ht="87.45" customHeight="1" thickBot="1" x14ac:dyDescent="0.35">
      <c r="B14" s="215"/>
      <c r="C14" s="73" t="s">
        <v>1813</v>
      </c>
      <c r="D14" s="205" t="s">
        <v>1590</v>
      </c>
      <c r="E14" s="206"/>
      <c r="F14" s="205" t="s">
        <v>1592</v>
      </c>
      <c r="G14" s="221"/>
      <c r="H14" s="206"/>
      <c r="I14" s="205" t="s">
        <v>1595</v>
      </c>
      <c r="J14" s="206"/>
      <c r="K14" s="95" t="s">
        <v>1807</v>
      </c>
      <c r="L14" s="205" t="s">
        <v>1810</v>
      </c>
      <c r="M14" s="206"/>
      <c r="N14" s="95" t="s">
        <v>1809</v>
      </c>
      <c r="O14" s="95" t="s">
        <v>1811</v>
      </c>
    </row>
    <row r="15" spans="2:15" ht="15" thickBot="1" x14ac:dyDescent="0.35"/>
    <row r="16" spans="2:15" ht="147.44999999999999" customHeight="1" thickBot="1" x14ac:dyDescent="0.35">
      <c r="B16" s="155" t="s">
        <v>2636</v>
      </c>
      <c r="C16" s="129"/>
      <c r="D16" s="200"/>
      <c r="E16" s="201"/>
      <c r="F16" s="202"/>
      <c r="G16" s="203"/>
      <c r="H16" s="204"/>
      <c r="I16" s="207" t="s">
        <v>2637</v>
      </c>
      <c r="J16" s="208"/>
      <c r="K16" s="96"/>
      <c r="L16" s="209"/>
      <c r="M16" s="201"/>
      <c r="N16" s="126" t="s">
        <v>2638</v>
      </c>
      <c r="O16" s="96"/>
    </row>
    <row r="20" spans="3:5" x14ac:dyDescent="0.3">
      <c r="C20" s="3" t="s">
        <v>2641</v>
      </c>
    </row>
    <row r="21" spans="3:5" x14ac:dyDescent="0.3">
      <c r="C21" s="3"/>
      <c r="D21" s="3"/>
      <c r="E21" s="3"/>
    </row>
    <row r="22" spans="3:5" x14ac:dyDescent="0.3">
      <c r="C22" s="3" t="s">
        <v>2642</v>
      </c>
      <c r="D22" s="3" t="s">
        <v>2643</v>
      </c>
    </row>
    <row r="23" spans="3:5" x14ac:dyDescent="0.3">
      <c r="C23" s="4" t="s">
        <v>76</v>
      </c>
      <c r="D23" s="4" t="s">
        <v>2661</v>
      </c>
    </row>
    <row r="24" spans="3:5" x14ac:dyDescent="0.3">
      <c r="C24" s="4" t="s">
        <v>848</v>
      </c>
      <c r="D24" s="4" t="s">
        <v>2647</v>
      </c>
    </row>
    <row r="25" spans="3:5" x14ac:dyDescent="0.3">
      <c r="C25" s="4" t="s">
        <v>166</v>
      </c>
      <c r="D25" s="4" t="s">
        <v>2650</v>
      </c>
    </row>
    <row r="26" spans="3:5" x14ac:dyDescent="0.3">
      <c r="C26" s="4" t="s">
        <v>2649</v>
      </c>
      <c r="D26" s="4" t="s">
        <v>2648</v>
      </c>
    </row>
    <row r="27" spans="3:5" x14ac:dyDescent="0.3">
      <c r="C27" s="4" t="s">
        <v>849</v>
      </c>
      <c r="D27" s="4" t="s">
        <v>3721</v>
      </c>
    </row>
    <row r="28" spans="3:5" x14ac:dyDescent="0.3">
      <c r="C28" s="4" t="s">
        <v>2644</v>
      </c>
      <c r="D28" s="4" t="s">
        <v>2645</v>
      </c>
    </row>
    <row r="29" spans="3:5" x14ac:dyDescent="0.3">
      <c r="C29" s="4" t="s">
        <v>1813</v>
      </c>
      <c r="D29" s="4" t="s">
        <v>2646</v>
      </c>
    </row>
    <row r="69" spans="17:17" x14ac:dyDescent="0.3">
      <c r="Q69" s="3"/>
    </row>
  </sheetData>
  <mergeCells count="32">
    <mergeCell ref="D5:E5"/>
    <mergeCell ref="I5:J5"/>
    <mergeCell ref="I10:J10"/>
    <mergeCell ref="I7:J7"/>
    <mergeCell ref="D7:E7"/>
    <mergeCell ref="F5:H5"/>
    <mergeCell ref="I11:J11"/>
    <mergeCell ref="B7:B8"/>
    <mergeCell ref="B9:B10"/>
    <mergeCell ref="B13:B14"/>
    <mergeCell ref="D10:E10"/>
    <mergeCell ref="F7:H7"/>
    <mergeCell ref="F13:H13"/>
    <mergeCell ref="F14:H14"/>
    <mergeCell ref="F9:G9"/>
    <mergeCell ref="F10:G10"/>
    <mergeCell ref="F11:G11"/>
    <mergeCell ref="D13:E13"/>
    <mergeCell ref="D14:E14"/>
    <mergeCell ref="I13:J13"/>
    <mergeCell ref="I14:J14"/>
    <mergeCell ref="L5:M5"/>
    <mergeCell ref="L11:M11"/>
    <mergeCell ref="L10:M10"/>
    <mergeCell ref="L9:M9"/>
    <mergeCell ref="L7:M7"/>
    <mergeCell ref="D16:E16"/>
    <mergeCell ref="F16:H16"/>
    <mergeCell ref="L13:M13"/>
    <mergeCell ref="L14:M14"/>
    <mergeCell ref="I16:J16"/>
    <mergeCell ref="L16:M16"/>
  </mergeCells>
  <hyperlinks>
    <hyperlink ref="C9" location="'ICMA - Green Bond Principles'!A1" display="Green Bond Principles" xr:uid="{A85A11D3-3166-42B2-B6A6-FEA72AE8237F}"/>
    <hyperlink ref="C10" location="'Climate Bond Initiative'!A1" display="Climate Bond Initiative" xr:uid="{6F91301D-3BBB-4E10-B150-66D68EA2F77A}"/>
    <hyperlink ref="C8" location="'PBOC GreenBond Endorsed Project'!A1" display="PBOC Green Bond Endorsed Project Catalogue" xr:uid="{8B20B5E8-F510-4377-AF2A-9A90468CAD3B}"/>
    <hyperlink ref="C11" location="'MSCI Internal Taxonomy'!A1" display="MSCI Internal Taxonomy" xr:uid="{CEEC36A4-1DC6-4BB6-A7B1-2A8CA4AC23F3}"/>
    <hyperlink ref="C24" location="'PBOC GreenBond Endorsed Project'!A1" display="PBOC Green Bond Endorsed Project Catalogue" xr:uid="{A1A4721C-2A78-4E44-95BD-51E74FC22C6B}"/>
    <hyperlink ref="C13" location="'NACE to GICS'!A1" display="NACE" xr:uid="{87388C94-C0CB-4CB6-B013-E6596B218261}"/>
    <hyperlink ref="C14" location="'NACE to GICS'!A1" display="GICS" xr:uid="{11D77AD2-E7DE-48F4-BB97-3654E55F42E4}"/>
    <hyperlink ref="D5:E5" location="Energy!A1" display="ENERGY" xr:uid="{BBD2066A-4839-4F0F-9ED5-C7982C474130}"/>
    <hyperlink ref="F5:H5" location="'Pollution, Waste &amp; Water'!A1" display="POLLUTION, WASTE &amp; WATER" xr:uid="{49E310E3-986A-413F-B726-4F7173A827A2}"/>
    <hyperlink ref="I5:J5" location="'Sustainable Land &amp; Marine'!A1" display="SUSTAINABLE LAND &amp; MARINE" xr:uid="{61B01906-0366-4F34-BB18-B0570D985967}"/>
    <hyperlink ref="K5" location="Transportation!A1" display="TRANSPORTATION" xr:uid="{DCD838E2-B53D-4275-A69A-E04E5C926811}"/>
    <hyperlink ref="L5:M5" location="'Manufacturing &amp; Industry'!A1" display="MANUFACTURING &amp; INDUSTRY" xr:uid="{938914DC-4450-4F1C-A6A5-58B781C89887}"/>
    <hyperlink ref="N5" location="Buildings!A1" display="BUILDINGS" xr:uid="{86594085-4985-40E1-A6AC-29466410E89C}"/>
    <hyperlink ref="O5" location="ICT!A1" display="ICT" xr:uid="{ED58A6FB-99B0-4194-8327-6F1087F1F4F0}"/>
    <hyperlink ref="C7" location="'EU Taxonomy Overview'!A1" display="EU Taxonomy" xr:uid="{47EFC843-CEC3-47EE-9BFC-57A4D3B093F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D6893-8D35-4DB4-BF85-9A74ACE4D146}">
  <sheetPr>
    <tabColor theme="9" tint="0.59999389629810485"/>
  </sheetPr>
  <dimension ref="A1"/>
  <sheetViews>
    <sheetView showGridLines="0" workbookViewId="0">
      <selection activeCell="E16" sqref="E16"/>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DD474-3188-4E12-A8BC-210702648FC2}">
  <dimension ref="B1:E20"/>
  <sheetViews>
    <sheetView zoomScale="90" zoomScaleNormal="90" workbookViewId="0">
      <selection activeCell="F25" sqref="F25"/>
    </sheetView>
  </sheetViews>
  <sheetFormatPr defaultColWidth="8.77734375" defaultRowHeight="14.4" x14ac:dyDescent="0.3"/>
  <cols>
    <col min="1" max="1" width="3.109375" style="4" customWidth="1"/>
    <col min="2" max="2" width="35.5546875" style="4" customWidth="1"/>
    <col min="3" max="3" width="21.6640625" style="4" bestFit="1" customWidth="1"/>
    <col min="4" max="5" width="24.109375" style="4" customWidth="1"/>
    <col min="6" max="6" width="41.5546875" style="4" bestFit="1" customWidth="1"/>
    <col min="7" max="7" width="17" style="4" bestFit="1" customWidth="1"/>
    <col min="8" max="8" width="49.44140625" style="4" bestFit="1" customWidth="1"/>
    <col min="9" max="9" width="22.77734375" style="4" bestFit="1" customWidth="1"/>
    <col min="10" max="10" width="18" style="4" bestFit="1" customWidth="1"/>
    <col min="11" max="11" width="15.21875" style="4" bestFit="1" customWidth="1"/>
    <col min="12" max="12" width="10.44140625" style="4" bestFit="1" customWidth="1"/>
    <col min="13" max="16384" width="8.77734375" style="4"/>
  </cols>
  <sheetData>
    <row r="1" spans="2:5" x14ac:dyDescent="0.3">
      <c r="B1" s="3" t="s">
        <v>828</v>
      </c>
    </row>
    <row r="2" spans="2:5" x14ac:dyDescent="0.3">
      <c r="B2" s="3"/>
    </row>
    <row r="3" spans="2:5" x14ac:dyDescent="0.3">
      <c r="B3" s="104" t="s">
        <v>2136</v>
      </c>
    </row>
    <row r="4" spans="2:5" x14ac:dyDescent="0.3">
      <c r="B4" s="101" t="s">
        <v>1826</v>
      </c>
    </row>
    <row r="5" spans="2:5" ht="15" thickBot="1" x14ac:dyDescent="0.35"/>
    <row r="6" spans="2:5" ht="15" thickBot="1" x14ac:dyDescent="0.35">
      <c r="B6" s="228" t="s">
        <v>2639</v>
      </c>
      <c r="C6" s="229"/>
      <c r="D6" s="230" t="s">
        <v>1825</v>
      </c>
      <c r="E6" s="231"/>
    </row>
    <row r="7" spans="2:5" ht="15" thickBot="1" x14ac:dyDescent="0.35">
      <c r="C7" s="46"/>
    </row>
    <row r="8" spans="2:5" ht="15" thickBot="1" x14ac:dyDescent="0.35">
      <c r="B8" s="226" t="s">
        <v>2632</v>
      </c>
      <c r="C8" s="49" t="s">
        <v>76</v>
      </c>
      <c r="D8" s="217" t="s">
        <v>79</v>
      </c>
      <c r="E8" s="208"/>
    </row>
    <row r="9" spans="2:5" ht="75" customHeight="1" thickBot="1" x14ac:dyDescent="0.35">
      <c r="B9" s="227"/>
      <c r="C9" s="73" t="s">
        <v>848</v>
      </c>
      <c r="D9" s="126" t="s">
        <v>846</v>
      </c>
      <c r="E9" s="126" t="s">
        <v>844</v>
      </c>
    </row>
    <row r="10" spans="2:5" ht="15" customHeight="1" thickBot="1" x14ac:dyDescent="0.35">
      <c r="B10" s="226" t="s">
        <v>2633</v>
      </c>
      <c r="C10" s="49" t="s">
        <v>0</v>
      </c>
      <c r="D10" s="127" t="s">
        <v>1</v>
      </c>
      <c r="E10" s="126" t="s">
        <v>2</v>
      </c>
    </row>
    <row r="11" spans="2:5" ht="48" customHeight="1" thickBot="1" x14ac:dyDescent="0.35">
      <c r="B11" s="227"/>
      <c r="C11" s="49" t="s">
        <v>22</v>
      </c>
      <c r="D11" s="216" t="s">
        <v>23</v>
      </c>
      <c r="E11" s="213"/>
    </row>
    <row r="12" spans="2:5" ht="29.4" thickBot="1" x14ac:dyDescent="0.35">
      <c r="B12" s="125" t="s">
        <v>2640</v>
      </c>
      <c r="C12" s="49" t="s">
        <v>849</v>
      </c>
      <c r="D12" s="127" t="s">
        <v>1</v>
      </c>
      <c r="E12" s="126" t="s">
        <v>2</v>
      </c>
    </row>
    <row r="13" spans="2:5" ht="15" customHeight="1" x14ac:dyDescent="0.3">
      <c r="B13" s="130"/>
      <c r="C13" s="71"/>
      <c r="D13" s="131"/>
      <c r="E13" s="131"/>
    </row>
    <row r="14" spans="2:5" x14ac:dyDescent="0.3">
      <c r="B14" s="104" t="s">
        <v>1824</v>
      </c>
      <c r="C14" s="3"/>
      <c r="D14" s="3"/>
      <c r="E14" s="3"/>
    </row>
    <row r="15" spans="2:5" x14ac:dyDescent="0.3">
      <c r="B15" s="102" t="s">
        <v>1823</v>
      </c>
      <c r="C15" s="3"/>
      <c r="D15" s="3"/>
      <c r="E15" s="3"/>
    </row>
    <row r="16" spans="2:5" ht="15" thickBot="1" x14ac:dyDescent="0.35">
      <c r="B16" s="102"/>
      <c r="C16" s="3"/>
      <c r="D16" s="3"/>
      <c r="E16" s="3"/>
    </row>
    <row r="17" spans="2:5" ht="15" customHeight="1" thickBot="1" x14ac:dyDescent="0.35">
      <c r="B17" s="226" t="s">
        <v>2635</v>
      </c>
      <c r="C17" s="95" t="s">
        <v>1812</v>
      </c>
      <c r="D17" s="205" t="s">
        <v>79</v>
      </c>
      <c r="E17" s="206"/>
    </row>
    <row r="18" spans="2:5" ht="15" thickBot="1" x14ac:dyDescent="0.35">
      <c r="B18" s="227"/>
      <c r="C18" s="95" t="s">
        <v>1813</v>
      </c>
      <c r="D18" s="205" t="s">
        <v>1590</v>
      </c>
      <c r="E18" s="206"/>
    </row>
    <row r="20" spans="2:5" x14ac:dyDescent="0.3">
      <c r="B20" s="71"/>
      <c r="C20" s="46"/>
      <c r="D20" s="46"/>
    </row>
  </sheetData>
  <mergeCells count="9">
    <mergeCell ref="B17:B18"/>
    <mergeCell ref="D17:E17"/>
    <mergeCell ref="D18:E18"/>
    <mergeCell ref="B6:C6"/>
    <mergeCell ref="D6:E6"/>
    <mergeCell ref="B8:B9"/>
    <mergeCell ref="D8:E8"/>
    <mergeCell ref="B10:B11"/>
    <mergeCell ref="D11:E11"/>
  </mergeCells>
  <hyperlinks>
    <hyperlink ref="C10" location="'ICMA - Green Bond Principles'!A1" display="Green Bond Principles" xr:uid="{7F49B16F-1AD5-4DD2-AD16-17D19442D465}"/>
    <hyperlink ref="C11" location="'Climate Bond Initiative'!A1" display="Climate Bond Initiative" xr:uid="{4A67337C-C1BF-4B38-AC9F-AA4195124E89}"/>
    <hyperlink ref="C9" location="'PBOC GreenBond Endorsed Project'!A1" display="PBOC Green Bond Endorsed Project Catalogue" xr:uid="{691226ED-F63B-456A-8CEB-7D7073F044A7}"/>
    <hyperlink ref="C12" location="'MSCI Internal Taxonomy'!A1" display="MSCI Internal Taxonomy" xr:uid="{D2A5C3BE-48F1-494C-9C34-D975E728878B}"/>
    <hyperlink ref="B15" location="'NACE to GICS'!A295" display="Click to be taken to in-depth NACE/ GICS applicable sub-industries" xr:uid="{06DB9EEB-4DDA-4986-BCA5-D60463C7B430}"/>
    <hyperlink ref="C8" location="'EU Taxonomy Overview'!A1" display="EU Taxonomy" xr:uid="{C31B905F-8754-4324-B61A-4232CD2E33A5}"/>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7920-B16C-4A1E-B41A-61B2A4455AAB}">
  <dimension ref="B1:F22"/>
  <sheetViews>
    <sheetView zoomScale="90" zoomScaleNormal="90" workbookViewId="0">
      <selection activeCell="G5" sqref="G5"/>
    </sheetView>
  </sheetViews>
  <sheetFormatPr defaultColWidth="8.77734375" defaultRowHeight="14.4" x14ac:dyDescent="0.3"/>
  <cols>
    <col min="1" max="1" width="3.109375" style="4" customWidth="1"/>
    <col min="2" max="2" width="35.5546875" style="4" customWidth="1"/>
    <col min="3" max="3" width="21.6640625" style="4" bestFit="1" customWidth="1"/>
    <col min="4" max="5" width="24.109375" style="4" customWidth="1"/>
    <col min="6" max="6" width="41.5546875" style="4" bestFit="1" customWidth="1"/>
    <col min="7" max="7" width="18" style="4" bestFit="1" customWidth="1"/>
    <col min="8" max="8" width="15.21875" style="4" bestFit="1" customWidth="1"/>
    <col min="9" max="9" width="10.44140625" style="4" bestFit="1" customWidth="1"/>
    <col min="10" max="16384" width="8.77734375" style="4"/>
  </cols>
  <sheetData>
    <row r="1" spans="2:6" x14ac:dyDescent="0.3">
      <c r="B1" s="3" t="s">
        <v>829</v>
      </c>
    </row>
    <row r="2" spans="2:6" x14ac:dyDescent="0.3">
      <c r="B2" s="3"/>
    </row>
    <row r="3" spans="2:6" x14ac:dyDescent="0.3">
      <c r="B3" s="104" t="s">
        <v>2651</v>
      </c>
    </row>
    <row r="4" spans="2:6" x14ac:dyDescent="0.3">
      <c r="B4" s="101" t="s">
        <v>1826</v>
      </c>
    </row>
    <row r="5" spans="2:6" ht="15" thickBot="1" x14ac:dyDescent="0.35"/>
    <row r="6" spans="2:6" ht="15" customHeight="1" thickBot="1" x14ac:dyDescent="0.35">
      <c r="B6" s="228" t="s">
        <v>2639</v>
      </c>
      <c r="C6" s="229"/>
      <c r="D6" s="230" t="s">
        <v>2652</v>
      </c>
      <c r="E6" s="232"/>
      <c r="F6" s="231"/>
    </row>
    <row r="7" spans="2:6" ht="15" thickBot="1" x14ac:dyDescent="0.35">
      <c r="C7" s="46"/>
    </row>
    <row r="8" spans="2:6" ht="15" customHeight="1" thickBot="1" x14ac:dyDescent="0.35">
      <c r="B8" s="226" t="s">
        <v>2632</v>
      </c>
      <c r="C8" s="49" t="s">
        <v>76</v>
      </c>
      <c r="D8" s="207" t="s">
        <v>80</v>
      </c>
      <c r="E8" s="217"/>
      <c r="F8" s="208"/>
    </row>
    <row r="9" spans="2:6" ht="75" customHeight="1" thickBot="1" x14ac:dyDescent="0.35">
      <c r="B9" s="227"/>
      <c r="C9" s="73" t="s">
        <v>848</v>
      </c>
      <c r="D9" s="126" t="s">
        <v>2629</v>
      </c>
      <c r="E9" s="126" t="s">
        <v>2628</v>
      </c>
      <c r="F9" s="126" t="s">
        <v>2627</v>
      </c>
    </row>
    <row r="10" spans="2:6" ht="34.799999999999997" customHeight="1" thickBot="1" x14ac:dyDescent="0.35">
      <c r="B10" s="226" t="s">
        <v>2633</v>
      </c>
      <c r="C10" s="49" t="s">
        <v>0</v>
      </c>
      <c r="D10" s="222" t="s">
        <v>3</v>
      </c>
      <c r="E10" s="223"/>
      <c r="F10" s="126" t="s">
        <v>7</v>
      </c>
    </row>
    <row r="11" spans="2:6" ht="48" customHeight="1" thickBot="1" x14ac:dyDescent="0.35">
      <c r="B11" s="227"/>
      <c r="C11" s="49" t="s">
        <v>22</v>
      </c>
      <c r="D11" s="212" t="s">
        <v>29</v>
      </c>
      <c r="E11" s="213"/>
      <c r="F11" s="128" t="s">
        <v>25</v>
      </c>
    </row>
    <row r="12" spans="2:6" ht="29.4" thickBot="1" x14ac:dyDescent="0.35">
      <c r="B12" s="125" t="s">
        <v>2640</v>
      </c>
      <c r="C12" s="49" t="s">
        <v>849</v>
      </c>
      <c r="D12" s="222" t="s">
        <v>3</v>
      </c>
      <c r="E12" s="223"/>
      <c r="F12" s="126" t="s">
        <v>7</v>
      </c>
    </row>
    <row r="13" spans="2:6" ht="15" customHeight="1" x14ac:dyDescent="0.3">
      <c r="B13" s="130"/>
      <c r="C13" s="71"/>
      <c r="D13" s="131"/>
      <c r="E13" s="131"/>
    </row>
    <row r="14" spans="2:6" x14ac:dyDescent="0.3">
      <c r="B14" s="104" t="s">
        <v>2653</v>
      </c>
      <c r="C14" s="3"/>
      <c r="D14" s="3"/>
      <c r="E14" s="3"/>
    </row>
    <row r="15" spans="2:6" x14ac:dyDescent="0.3">
      <c r="B15" s="100" t="s">
        <v>1823</v>
      </c>
      <c r="C15" s="3"/>
      <c r="D15" s="3"/>
      <c r="E15" s="3"/>
    </row>
    <row r="16" spans="2:6" ht="15" thickBot="1" x14ac:dyDescent="0.35">
      <c r="B16" s="102"/>
      <c r="C16" s="3"/>
      <c r="D16" s="3"/>
      <c r="E16" s="3"/>
    </row>
    <row r="17" spans="2:5" ht="15" customHeight="1" thickBot="1" x14ac:dyDescent="0.35">
      <c r="B17" s="226" t="s">
        <v>2635</v>
      </c>
      <c r="C17" s="95" t="s">
        <v>1812</v>
      </c>
      <c r="D17" s="205" t="s">
        <v>80</v>
      </c>
      <c r="E17" s="206"/>
    </row>
    <row r="18" spans="2:5" ht="15" thickBot="1" x14ac:dyDescent="0.35">
      <c r="B18" s="227"/>
      <c r="C18" s="95" t="s">
        <v>1813</v>
      </c>
      <c r="D18" s="205" t="s">
        <v>1592</v>
      </c>
      <c r="E18" s="206"/>
    </row>
    <row r="20" spans="2:5" x14ac:dyDescent="0.3">
      <c r="B20" s="71"/>
      <c r="C20" s="46"/>
      <c r="D20" s="46"/>
    </row>
    <row r="22" spans="2:5" ht="15" customHeight="1" x14ac:dyDescent="0.3"/>
  </sheetData>
  <mergeCells count="11">
    <mergeCell ref="B17:B18"/>
    <mergeCell ref="D17:E17"/>
    <mergeCell ref="D18:E18"/>
    <mergeCell ref="B6:C6"/>
    <mergeCell ref="B8:B9"/>
    <mergeCell ref="B10:B11"/>
    <mergeCell ref="D12:E12"/>
    <mergeCell ref="D6:F6"/>
    <mergeCell ref="D8:F8"/>
    <mergeCell ref="D10:E10"/>
    <mergeCell ref="D11:E11"/>
  </mergeCells>
  <hyperlinks>
    <hyperlink ref="C10" location="'ICMA - Green Bond Principles'!A1" display="Green Bond Principles" xr:uid="{4C413F2C-12C4-47B2-9504-DA9416514578}"/>
    <hyperlink ref="C11" location="'Climate Bond Initiative'!A1" display="Climate Bond Initiative" xr:uid="{A31610A4-AC75-47FF-8630-100271178A4E}"/>
    <hyperlink ref="C9" location="'PBOC GreenBond Endorsed Project'!A1" display="PBOC Green Bond Endorsed Project Catalogue" xr:uid="{4BD95492-B89E-4DA3-8E5D-BABA6B011C3E}"/>
    <hyperlink ref="C12" location="'MSCI Internal Taxonomy'!A1" display="MSCI Internal Taxonomy" xr:uid="{47A92920-DA22-4355-8922-6AF077A0DC59}"/>
    <hyperlink ref="B15" location="'NACE to GICS'!A305" display="Click to be taken to in-depth NACE/ GICS applicable sub-industries" xr:uid="{AB780AEF-E82A-4F68-A010-F81DEC048621}"/>
    <hyperlink ref="C8" location="'EU Taxonomy Overview'!A1" display="EU Taxonomy" xr:uid="{E29E3ED7-E2F5-4E39-A2B0-F2963F88791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9AC07-3234-4139-BF83-DBB01374BAF4}">
  <dimension ref="B1:F20"/>
  <sheetViews>
    <sheetView zoomScale="90" zoomScaleNormal="90" workbookViewId="0">
      <selection activeCell="F8" sqref="F8"/>
    </sheetView>
  </sheetViews>
  <sheetFormatPr defaultColWidth="8.77734375" defaultRowHeight="14.4" x14ac:dyDescent="0.3"/>
  <cols>
    <col min="1" max="1" width="3.109375" style="4" customWidth="1"/>
    <col min="2" max="2" width="35.5546875" style="4" customWidth="1"/>
    <col min="3" max="3" width="21.6640625" style="4" bestFit="1" customWidth="1"/>
    <col min="4" max="6" width="24.109375" style="4" customWidth="1"/>
    <col min="7" max="7" width="22.77734375" style="4" bestFit="1" customWidth="1"/>
    <col min="8" max="8" width="18" style="4" bestFit="1" customWidth="1"/>
    <col min="9" max="9" width="15.21875" style="4" bestFit="1" customWidth="1"/>
    <col min="10" max="10" width="10.44140625" style="4" bestFit="1" customWidth="1"/>
    <col min="11" max="16384" width="8.77734375" style="4"/>
  </cols>
  <sheetData>
    <row r="1" spans="2:6" x14ac:dyDescent="0.3">
      <c r="B1" s="3" t="s">
        <v>1827</v>
      </c>
    </row>
    <row r="2" spans="2:6" x14ac:dyDescent="0.3">
      <c r="B2" s="3"/>
    </row>
    <row r="3" spans="2:6" x14ac:dyDescent="0.3">
      <c r="B3" s="104" t="s">
        <v>2654</v>
      </c>
    </row>
    <row r="4" spans="2:6" x14ac:dyDescent="0.3">
      <c r="B4" s="101" t="s">
        <v>1826</v>
      </c>
    </row>
    <row r="5" spans="2:6" ht="15" thickBot="1" x14ac:dyDescent="0.35"/>
    <row r="6" spans="2:6" ht="15" thickBot="1" x14ac:dyDescent="0.35">
      <c r="B6" s="228" t="s">
        <v>2639</v>
      </c>
      <c r="C6" s="229"/>
      <c r="D6" s="230" t="s">
        <v>1830</v>
      </c>
      <c r="E6" s="231"/>
      <c r="F6" s="72"/>
    </row>
    <row r="7" spans="2:6" ht="15" thickBot="1" x14ac:dyDescent="0.35">
      <c r="C7" s="46"/>
    </row>
    <row r="8" spans="2:6" ht="15" customHeight="1" thickBot="1" x14ac:dyDescent="0.35">
      <c r="B8" s="226" t="s">
        <v>2632</v>
      </c>
      <c r="C8" s="49" t="s">
        <v>76</v>
      </c>
      <c r="D8" s="207" t="s">
        <v>77</v>
      </c>
      <c r="E8" s="208"/>
      <c r="F8" s="131"/>
    </row>
    <row r="9" spans="2:6" ht="75" customHeight="1" thickBot="1" x14ac:dyDescent="0.35">
      <c r="B9" s="227"/>
      <c r="C9" s="73" t="s">
        <v>848</v>
      </c>
      <c r="D9" s="126" t="s">
        <v>2630</v>
      </c>
      <c r="E9" s="126" t="s">
        <v>847</v>
      </c>
      <c r="F9" s="131"/>
    </row>
    <row r="10" spans="2:6" ht="58.2" thickBot="1" x14ac:dyDescent="0.35">
      <c r="B10" s="226" t="s">
        <v>2633</v>
      </c>
      <c r="C10" s="49" t="s">
        <v>0</v>
      </c>
      <c r="D10" s="126" t="s">
        <v>4</v>
      </c>
      <c r="E10" s="126" t="s">
        <v>5</v>
      </c>
      <c r="F10" s="131"/>
    </row>
    <row r="11" spans="2:6" ht="48" customHeight="1" thickBot="1" x14ac:dyDescent="0.35">
      <c r="B11" s="227"/>
      <c r="C11" s="49" t="s">
        <v>22</v>
      </c>
      <c r="D11" s="224" t="s">
        <v>27</v>
      </c>
      <c r="E11" s="224"/>
      <c r="F11" s="133"/>
    </row>
    <row r="12" spans="2:6" ht="29.4" thickBot="1" x14ac:dyDescent="0.35">
      <c r="B12" s="125" t="s">
        <v>2640</v>
      </c>
      <c r="C12" s="49" t="s">
        <v>849</v>
      </c>
      <c r="D12" s="207" t="s">
        <v>4</v>
      </c>
      <c r="E12" s="208"/>
      <c r="F12" s="131"/>
    </row>
    <row r="13" spans="2:6" ht="15" customHeight="1" x14ac:dyDescent="0.3">
      <c r="B13" s="130"/>
      <c r="C13" s="71"/>
      <c r="D13" s="131"/>
      <c r="E13" s="131"/>
      <c r="F13" s="131"/>
    </row>
    <row r="14" spans="2:6" x14ac:dyDescent="0.3">
      <c r="B14" s="104" t="s">
        <v>1829</v>
      </c>
      <c r="C14" s="3"/>
      <c r="D14" s="3"/>
      <c r="E14" s="3"/>
      <c r="F14" s="3"/>
    </row>
    <row r="15" spans="2:6" x14ac:dyDescent="0.3">
      <c r="B15" s="100" t="s">
        <v>1823</v>
      </c>
      <c r="C15" s="3"/>
      <c r="D15" s="3"/>
      <c r="E15" s="3"/>
      <c r="F15" s="3"/>
    </row>
    <row r="16" spans="2:6" ht="15" thickBot="1" x14ac:dyDescent="0.35">
      <c r="B16" s="102"/>
      <c r="C16" s="3"/>
      <c r="D16" s="3"/>
      <c r="E16" s="3"/>
      <c r="F16" s="3"/>
    </row>
    <row r="17" spans="2:6" ht="15" customHeight="1" thickBot="1" x14ac:dyDescent="0.35">
      <c r="B17" s="226" t="s">
        <v>2635</v>
      </c>
      <c r="C17" s="95" t="s">
        <v>1812</v>
      </c>
      <c r="D17" s="205" t="s">
        <v>77</v>
      </c>
      <c r="E17" s="206"/>
      <c r="F17" s="134"/>
    </row>
    <row r="18" spans="2:6" ht="15" thickBot="1" x14ac:dyDescent="0.35">
      <c r="B18" s="227"/>
      <c r="C18" s="95" t="s">
        <v>1813</v>
      </c>
      <c r="D18" s="205" t="s">
        <v>1595</v>
      </c>
      <c r="E18" s="206"/>
      <c r="F18" s="134"/>
    </row>
    <row r="20" spans="2:6" x14ac:dyDescent="0.3">
      <c r="B20" s="71"/>
      <c r="C20" s="46"/>
      <c r="D20" s="46"/>
    </row>
  </sheetData>
  <mergeCells count="10">
    <mergeCell ref="D12:E12"/>
    <mergeCell ref="B17:B18"/>
    <mergeCell ref="D17:E17"/>
    <mergeCell ref="D18:E18"/>
    <mergeCell ref="B6:C6"/>
    <mergeCell ref="D6:E6"/>
    <mergeCell ref="B8:B9"/>
    <mergeCell ref="D8:E8"/>
    <mergeCell ref="B10:B11"/>
    <mergeCell ref="D11:E11"/>
  </mergeCells>
  <hyperlinks>
    <hyperlink ref="C10" location="'ICMA - Green Bond Principles'!A1" display="Green Bond Principles" xr:uid="{765114CD-4F3A-4EA9-A8F2-DB9C7784B6F4}"/>
    <hyperlink ref="C11" location="'Climate Bond Initiative'!A1" display="Climate Bond Initiative" xr:uid="{E7E6A46E-A0C3-4C88-BFD0-2C9E80121B7B}"/>
    <hyperlink ref="C9" location="'PBOC GreenBond Endorsed Project'!A1" display="PBOC Green Bond Endorsed Project Catalogue" xr:uid="{A5DD39C4-CA1D-467B-83E4-7EC11B9A3F1E}"/>
    <hyperlink ref="C12" location="'MSCI Internal Taxonomy'!A1" display="MSCI Internal Taxonomy" xr:uid="{38E8968F-915B-4019-A311-615040492903}"/>
    <hyperlink ref="B15" location="'NACE to GICS'!A2" display="Click to be taken to in-depth NACE/ GICS applicable sub-industries" xr:uid="{F0788A5D-77DB-4577-9743-A9EAE82EF52E}"/>
    <hyperlink ref="C8" location="'EU Taxonomy Overview'!A1" display="EU Taxonomy" xr:uid="{3ECA9C03-543E-482C-AE69-B63B1E51F3F7}"/>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ACFD8-2AD2-420B-B438-28B76E974173}">
  <dimension ref="B1:E20"/>
  <sheetViews>
    <sheetView zoomScale="90" zoomScaleNormal="90" workbookViewId="0">
      <selection activeCell="F10" sqref="F10"/>
    </sheetView>
  </sheetViews>
  <sheetFormatPr defaultColWidth="8.77734375" defaultRowHeight="14.4" x14ac:dyDescent="0.3"/>
  <cols>
    <col min="1" max="1" width="3.109375" style="4" customWidth="1"/>
    <col min="2" max="2" width="35.5546875" style="4" customWidth="1"/>
    <col min="3" max="3" width="21.6640625" style="4" bestFit="1" customWidth="1"/>
    <col min="4" max="4" width="41.21875" style="4" bestFit="1" customWidth="1"/>
    <col min="5" max="5" width="24.109375" style="4" customWidth="1"/>
    <col min="6" max="6" width="22.77734375" style="4" bestFit="1" customWidth="1"/>
    <col min="7" max="7" width="18" style="4" bestFit="1" customWidth="1"/>
    <col min="8" max="8" width="15.21875" style="4" bestFit="1" customWidth="1"/>
    <col min="9" max="9" width="10.44140625" style="4" bestFit="1" customWidth="1"/>
    <col min="10" max="16384" width="8.77734375" style="4"/>
  </cols>
  <sheetData>
    <row r="1" spans="2:5" x14ac:dyDescent="0.3">
      <c r="B1" s="3" t="s">
        <v>830</v>
      </c>
    </row>
    <row r="2" spans="2:5" x14ac:dyDescent="0.3">
      <c r="B2" s="3"/>
    </row>
    <row r="3" spans="2:5" x14ac:dyDescent="0.3">
      <c r="B3" s="104" t="s">
        <v>2655</v>
      </c>
    </row>
    <row r="4" spans="2:5" x14ac:dyDescent="0.3">
      <c r="B4" s="101" t="s">
        <v>1826</v>
      </c>
    </row>
    <row r="5" spans="2:5" ht="15" thickBot="1" x14ac:dyDescent="0.35"/>
    <row r="6" spans="2:5" ht="15" customHeight="1" thickBot="1" x14ac:dyDescent="0.35">
      <c r="B6" s="228" t="s">
        <v>2639</v>
      </c>
      <c r="C6" s="229"/>
      <c r="D6" s="47" t="s">
        <v>1831</v>
      </c>
      <c r="E6" s="72"/>
    </row>
    <row r="7" spans="2:5" ht="15" thickBot="1" x14ac:dyDescent="0.35">
      <c r="C7" s="46"/>
    </row>
    <row r="8" spans="2:5" ht="15" customHeight="1" thickBot="1" x14ac:dyDescent="0.35">
      <c r="B8" s="226" t="s">
        <v>2632</v>
      </c>
      <c r="C8" s="49" t="s">
        <v>76</v>
      </c>
      <c r="D8" s="126" t="s">
        <v>83</v>
      </c>
      <c r="E8" s="131"/>
    </row>
    <row r="9" spans="2:5" ht="75" customHeight="1" thickBot="1" x14ac:dyDescent="0.35">
      <c r="B9" s="227"/>
      <c r="C9" s="73" t="s">
        <v>848</v>
      </c>
      <c r="D9" s="126" t="s">
        <v>845</v>
      </c>
      <c r="E9" s="131"/>
    </row>
    <row r="10" spans="2:5" ht="15" thickBot="1" x14ac:dyDescent="0.35">
      <c r="B10" s="226" t="s">
        <v>2633</v>
      </c>
      <c r="C10" s="49" t="s">
        <v>0</v>
      </c>
      <c r="D10" s="126" t="s">
        <v>6</v>
      </c>
      <c r="E10" s="131"/>
    </row>
    <row r="11" spans="2:5" ht="48" customHeight="1" thickBot="1" x14ac:dyDescent="0.35">
      <c r="B11" s="227"/>
      <c r="C11" s="49" t="s">
        <v>22</v>
      </c>
      <c r="D11" s="128" t="s">
        <v>24</v>
      </c>
      <c r="E11" s="133"/>
    </row>
    <row r="12" spans="2:5" ht="29.55" customHeight="1" thickBot="1" x14ac:dyDescent="0.35">
      <c r="B12" s="125" t="s">
        <v>2640</v>
      </c>
      <c r="C12" s="49" t="s">
        <v>849</v>
      </c>
      <c r="D12" s="126" t="s">
        <v>6</v>
      </c>
      <c r="E12" s="131"/>
    </row>
    <row r="13" spans="2:5" ht="15" customHeight="1" x14ac:dyDescent="0.3">
      <c r="B13" s="130"/>
      <c r="C13" s="71"/>
      <c r="D13" s="131"/>
      <c r="E13" s="131"/>
    </row>
    <row r="14" spans="2:5" x14ac:dyDescent="0.3">
      <c r="B14" s="104" t="s">
        <v>1829</v>
      </c>
      <c r="C14" s="3"/>
      <c r="D14" s="3"/>
      <c r="E14" s="3"/>
    </row>
    <row r="15" spans="2:5" x14ac:dyDescent="0.3">
      <c r="B15" s="100" t="s">
        <v>1823</v>
      </c>
      <c r="C15" s="3"/>
      <c r="D15" s="3"/>
      <c r="E15" s="3"/>
    </row>
    <row r="16" spans="2:5" ht="15" thickBot="1" x14ac:dyDescent="0.35">
      <c r="B16" s="102"/>
      <c r="C16" s="3"/>
      <c r="D16" s="3"/>
      <c r="E16" s="3"/>
    </row>
    <row r="17" spans="2:5" ht="15" customHeight="1" thickBot="1" x14ac:dyDescent="0.35">
      <c r="B17" s="226" t="s">
        <v>2635</v>
      </c>
      <c r="C17" s="95" t="s">
        <v>1812</v>
      </c>
      <c r="D17" s="95" t="s">
        <v>83</v>
      </c>
      <c r="E17" s="134"/>
    </row>
    <row r="18" spans="2:5" ht="15" customHeight="1" thickBot="1" x14ac:dyDescent="0.35">
      <c r="B18" s="227"/>
      <c r="C18" s="95" t="s">
        <v>1813</v>
      </c>
      <c r="D18" s="95" t="s">
        <v>1807</v>
      </c>
      <c r="E18" s="134"/>
    </row>
    <row r="20" spans="2:5" x14ac:dyDescent="0.3">
      <c r="B20" s="71"/>
      <c r="C20" s="46"/>
      <c r="D20" s="46"/>
    </row>
  </sheetData>
  <mergeCells count="4">
    <mergeCell ref="B17:B18"/>
    <mergeCell ref="B6:C6"/>
    <mergeCell ref="B8:B9"/>
    <mergeCell ref="B10:B11"/>
  </mergeCells>
  <hyperlinks>
    <hyperlink ref="C10" location="'ICMA - Green Bond Principles'!A1" display="Green Bond Principles" xr:uid="{3B8105A0-265D-49D5-AE41-3A3F4F5F6682}"/>
    <hyperlink ref="C11" location="'Climate Bond Initiative'!A1" display="Climate Bond Initiative" xr:uid="{D7F118ED-550F-4563-98F5-C5046E8C1038}"/>
    <hyperlink ref="C9" location="'PBOC GreenBond Endorsed Project'!A1" display="PBOC Green Bond Endorsed Project Catalogue" xr:uid="{ED0B22CD-5DD4-473F-9F13-B9BD39E14D9A}"/>
    <hyperlink ref="C12" location="'MSCI Internal Taxonomy'!A1" display="MSCI Internal Taxonomy" xr:uid="{4347BCFF-2C09-4CFB-A41D-580CAF6DF986}"/>
    <hyperlink ref="B15" location="'NACE to GICS'!A437" display="Click to be taken to in-depth NACE/ GICS applicable sub-industries" xr:uid="{EB9E2D4B-1669-409E-8B2E-4240364C7CB5}"/>
    <hyperlink ref="C8" location="'EU Taxonomy Overview'!A1" display="EU Taxonomy" xr:uid="{82B4D4CA-E5EF-472A-B816-651536267D7A}"/>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F23B-28A1-45CB-B0A7-25EEF07FF279}">
  <dimension ref="B1:E20"/>
  <sheetViews>
    <sheetView zoomScale="90" zoomScaleNormal="90" workbookViewId="0">
      <selection activeCell="F12" sqref="F12"/>
    </sheetView>
  </sheetViews>
  <sheetFormatPr defaultColWidth="8.77734375" defaultRowHeight="14.4" x14ac:dyDescent="0.3"/>
  <cols>
    <col min="1" max="1" width="3.109375" style="4" customWidth="1"/>
    <col min="2" max="2" width="35.5546875" style="4" customWidth="1"/>
    <col min="3" max="3" width="21.6640625" style="4" bestFit="1" customWidth="1"/>
    <col min="4" max="5" width="24.109375" style="4" customWidth="1"/>
    <col min="6" max="6" width="41.5546875" style="4" bestFit="1" customWidth="1"/>
    <col min="7" max="7" width="17" style="4" bestFit="1" customWidth="1"/>
    <col min="8" max="8" width="49.44140625" style="4" bestFit="1" customWidth="1"/>
    <col min="9" max="9" width="22.77734375" style="4" bestFit="1" customWidth="1"/>
    <col min="10" max="10" width="18" style="4" bestFit="1" customWidth="1"/>
    <col min="11" max="11" width="15.21875" style="4" bestFit="1" customWidth="1"/>
    <col min="12" max="12" width="10.44140625" style="4" bestFit="1" customWidth="1"/>
    <col min="13" max="16384" width="8.77734375" style="4"/>
  </cols>
  <sheetData>
    <row r="1" spans="2:5" x14ac:dyDescent="0.3">
      <c r="B1" s="3" t="s">
        <v>1835</v>
      </c>
    </row>
    <row r="2" spans="2:5" x14ac:dyDescent="0.3">
      <c r="B2" s="3"/>
    </row>
    <row r="3" spans="2:5" x14ac:dyDescent="0.3">
      <c r="B3" s="104" t="s">
        <v>2656</v>
      </c>
    </row>
    <row r="4" spans="2:5" x14ac:dyDescent="0.3">
      <c r="B4" s="101" t="s">
        <v>1826</v>
      </c>
    </row>
    <row r="5" spans="2:5" ht="15" thickBot="1" x14ac:dyDescent="0.35"/>
    <row r="6" spans="2:5" ht="15" thickBot="1" x14ac:dyDescent="0.35">
      <c r="B6" s="228" t="s">
        <v>2639</v>
      </c>
      <c r="C6" s="229"/>
      <c r="D6" s="230" t="s">
        <v>1834</v>
      </c>
      <c r="E6" s="231"/>
    </row>
    <row r="7" spans="2:5" ht="15" thickBot="1" x14ac:dyDescent="0.35">
      <c r="C7" s="46"/>
    </row>
    <row r="8" spans="2:5" ht="15" customHeight="1" thickBot="1" x14ac:dyDescent="0.35">
      <c r="B8" s="226" t="s">
        <v>2632</v>
      </c>
      <c r="C8" s="49" t="s">
        <v>76</v>
      </c>
      <c r="D8" s="207" t="s">
        <v>78</v>
      </c>
      <c r="E8" s="208"/>
    </row>
    <row r="9" spans="2:5" ht="75" customHeight="1" thickBot="1" x14ac:dyDescent="0.35">
      <c r="B9" s="227"/>
      <c r="C9" s="73" t="s">
        <v>848</v>
      </c>
      <c r="D9" s="126" t="s">
        <v>2631</v>
      </c>
      <c r="E9" s="126" t="s">
        <v>2628</v>
      </c>
    </row>
    <row r="10" spans="2:5" ht="15" customHeight="1" thickBot="1" x14ac:dyDescent="0.35">
      <c r="B10" s="226" t="s">
        <v>2633</v>
      </c>
      <c r="C10" s="49" t="s">
        <v>0</v>
      </c>
      <c r="D10" s="207" t="s">
        <v>9</v>
      </c>
      <c r="E10" s="208"/>
    </row>
    <row r="11" spans="2:5" ht="48" customHeight="1" thickBot="1" x14ac:dyDescent="0.35">
      <c r="B11" s="227"/>
      <c r="C11" s="49" t="s">
        <v>22</v>
      </c>
      <c r="D11" s="212" t="s">
        <v>28</v>
      </c>
      <c r="E11" s="213"/>
    </row>
    <row r="12" spans="2:5" ht="29.4" thickBot="1" x14ac:dyDescent="0.35">
      <c r="B12" s="125" t="s">
        <v>2640</v>
      </c>
      <c r="C12" s="49" t="s">
        <v>849</v>
      </c>
      <c r="D12" s="207" t="s">
        <v>9</v>
      </c>
      <c r="E12" s="208"/>
    </row>
    <row r="13" spans="2:5" ht="15" customHeight="1" x14ac:dyDescent="0.3">
      <c r="B13" s="130"/>
      <c r="C13" s="71"/>
      <c r="D13" s="131"/>
      <c r="E13" s="131"/>
    </row>
    <row r="14" spans="2:5" x14ac:dyDescent="0.3">
      <c r="B14" s="104" t="s">
        <v>1833</v>
      </c>
      <c r="C14" s="3"/>
      <c r="D14" s="3"/>
      <c r="E14" s="3"/>
    </row>
    <row r="15" spans="2:5" x14ac:dyDescent="0.3">
      <c r="B15" s="100" t="s">
        <v>1823</v>
      </c>
      <c r="C15" s="3"/>
      <c r="D15" s="3"/>
      <c r="E15" s="3"/>
    </row>
    <row r="16" spans="2:5" ht="15" thickBot="1" x14ac:dyDescent="0.35">
      <c r="B16" s="102"/>
      <c r="C16" s="3"/>
      <c r="D16" s="3"/>
      <c r="E16" s="3"/>
    </row>
    <row r="17" spans="2:5" ht="15" customHeight="1" thickBot="1" x14ac:dyDescent="0.35">
      <c r="B17" s="226" t="s">
        <v>2635</v>
      </c>
      <c r="C17" s="95" t="s">
        <v>1812</v>
      </c>
      <c r="D17" s="95" t="s">
        <v>78</v>
      </c>
      <c r="E17" s="95" t="s">
        <v>78</v>
      </c>
    </row>
    <row r="18" spans="2:5" ht="101.4" thickBot="1" x14ac:dyDescent="0.35">
      <c r="B18" s="227"/>
      <c r="C18" s="95" t="s">
        <v>1813</v>
      </c>
      <c r="D18" s="95" t="s">
        <v>1810</v>
      </c>
      <c r="E18" s="95" t="s">
        <v>1810</v>
      </c>
    </row>
    <row r="20" spans="2:5" x14ac:dyDescent="0.3">
      <c r="B20" s="71"/>
      <c r="C20" s="46"/>
      <c r="D20" s="46"/>
    </row>
  </sheetData>
  <mergeCells count="9">
    <mergeCell ref="B17:B18"/>
    <mergeCell ref="D10:E10"/>
    <mergeCell ref="D12:E12"/>
    <mergeCell ref="B6:C6"/>
    <mergeCell ref="D6:E6"/>
    <mergeCell ref="B8:B9"/>
    <mergeCell ref="D8:E8"/>
    <mergeCell ref="B10:B11"/>
    <mergeCell ref="D11:E11"/>
  </mergeCells>
  <hyperlinks>
    <hyperlink ref="B15" location="'NACE to GICS'!A61" display="Click to be taken to in-depth NACE/ GICS applicable sub-industries" xr:uid="{2394A15C-791B-4987-AFDF-B3A69B0CBAC2}"/>
    <hyperlink ref="C12" location="'MSCI Internal Taxonomy'!A1" display="MSCI Internal Taxonomy" xr:uid="{470427B4-E52D-4459-BE11-1CB5D88F4C26}"/>
    <hyperlink ref="C9" location="'PBOC GreenBond Endorsed Project'!A1" display="PBOC Green Bond Endorsed Project Catalogue" xr:uid="{4752A364-BDAC-4057-AA62-5369BFAA3A8A}"/>
    <hyperlink ref="C11" location="'Climate Bond Initiative'!A1" display="Climate Bond Initiative" xr:uid="{ED111DBB-0388-4ED9-B21F-EF9DDF32BFDA}"/>
    <hyperlink ref="C10" location="'ICMA - Green Bond Principles'!A1" display="Green Bond Principles" xr:uid="{6C071F56-A015-41B1-B8DA-E8D92127CD55}"/>
    <hyperlink ref="C8" location="'EU Taxonomy Overview'!A1" display="EU Taxonomy" xr:uid="{E8D07535-4DA4-4776-98B1-65ADEBCDAE77}"/>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F9A4AE0DFDB34D911863FD5B2382DF" ma:contentTypeVersion="15" ma:contentTypeDescription="Create a new document." ma:contentTypeScope="" ma:versionID="f80df4a1d3c54121882fccc9a37578cd">
  <xsd:schema xmlns:xsd="http://www.w3.org/2001/XMLSchema" xmlns:xs="http://www.w3.org/2001/XMLSchema" xmlns:p="http://schemas.microsoft.com/office/2006/metadata/properties" xmlns:ns1="http://schemas.microsoft.com/sharepoint/v3" xmlns:ns3="6501830b-c656-4b43-8aea-e1ddcb7cd211" xmlns:ns4="b361a941-595b-4c9d-8bcb-526c7183c810" targetNamespace="http://schemas.microsoft.com/office/2006/metadata/properties" ma:root="true" ma:fieldsID="6218cf35fa4bfcd3e17fb1dda39a7778" ns1:_="" ns3:_="" ns4:_="">
    <xsd:import namespace="http://schemas.microsoft.com/sharepoint/v3"/>
    <xsd:import namespace="6501830b-c656-4b43-8aea-e1ddcb7cd211"/>
    <xsd:import namespace="b361a941-595b-4c9d-8bcb-526c7183c8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1830b-c656-4b43-8aea-e1ddcb7cd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61a941-595b-4c9d-8bcb-526c7183c8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7FB5E-D9EE-46C8-B07F-161135E6F62C}">
  <ds:schemaRefs>
    <ds:schemaRef ds:uri="http://purl.org/dc/elements/1.1/"/>
    <ds:schemaRef ds:uri="http://purl.org/dc/dcmitype/"/>
    <ds:schemaRef ds:uri="http://schemas.microsoft.com/office/2006/metadata/properties"/>
    <ds:schemaRef ds:uri="http://schemas.microsoft.com/sharepoint/v3"/>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b361a941-595b-4c9d-8bcb-526c7183c810"/>
    <ds:schemaRef ds:uri="6501830b-c656-4b43-8aea-e1ddcb7cd211"/>
  </ds:schemaRefs>
</ds:datastoreItem>
</file>

<file path=customXml/itemProps2.xml><?xml version="1.0" encoding="utf-8"?>
<ds:datastoreItem xmlns:ds="http://schemas.openxmlformats.org/officeDocument/2006/customXml" ds:itemID="{BB7AF9FF-FE11-44BC-84A3-A43E8BCD03CC}">
  <ds:schemaRefs>
    <ds:schemaRef ds:uri="http://schemas.microsoft.com/sharepoint/v3/contenttype/forms"/>
  </ds:schemaRefs>
</ds:datastoreItem>
</file>

<file path=customXml/itemProps3.xml><?xml version="1.0" encoding="utf-8"?>
<ds:datastoreItem xmlns:ds="http://schemas.openxmlformats.org/officeDocument/2006/customXml" ds:itemID="{7C0FDB4E-2CA1-49EF-AD01-239F56C4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01830b-c656-4b43-8aea-e1ddcb7cd211"/>
    <ds:schemaRef ds:uri="b361a941-595b-4c9d-8bcb-526c7183c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14</vt:i4>
      </vt:variant>
    </vt:vector>
  </HeadingPairs>
  <TitlesOfParts>
    <vt:vector size="38" baseType="lpstr">
      <vt:lpstr>AOA Climate Solution Report</vt:lpstr>
      <vt:lpstr>HOW TO USE - GUIDELINES</vt:lpstr>
      <vt:lpstr>MAPPING OF TAXONOMIES</vt:lpstr>
      <vt:lpstr>Inventory Categories&gt;</vt:lpstr>
      <vt:lpstr>Energy</vt:lpstr>
      <vt:lpstr>Pollution, Waste &amp; Water</vt:lpstr>
      <vt:lpstr>Sustainable Land &amp; Marine</vt:lpstr>
      <vt:lpstr>Transportation</vt:lpstr>
      <vt:lpstr>Manufacturing &amp; Industry</vt:lpstr>
      <vt:lpstr>Buildings</vt:lpstr>
      <vt:lpstr>ICT</vt:lpstr>
      <vt:lpstr>Taxonomies&gt;&gt;</vt:lpstr>
      <vt:lpstr>EU Taxonomy Overview</vt:lpstr>
      <vt:lpstr>EU Taxonomy Mitigation</vt:lpstr>
      <vt:lpstr>EU Taxonomy Adaptation</vt:lpstr>
      <vt:lpstr>PBOC GreenBond Endorsed Project</vt:lpstr>
      <vt:lpstr>ICMA - Green Bond Principles</vt:lpstr>
      <vt:lpstr>Climate Bond Initiative</vt:lpstr>
      <vt:lpstr>MSCI Internal Taxonomy</vt:lpstr>
      <vt:lpstr>Sector Mapping&gt;</vt:lpstr>
      <vt:lpstr>NACE to GICS</vt:lpstr>
      <vt:lpstr>GICS</vt:lpstr>
      <vt:lpstr>Case Study&gt;</vt:lpstr>
      <vt:lpstr>Case_Study_MSCI_Taxonomy</vt:lpstr>
      <vt:lpstr>'PBOC GreenBond Endorsed Project'!_Hlk16252495</vt:lpstr>
      <vt:lpstr>'PBOC GreenBond Endorsed Project'!_Hlk16252552</vt:lpstr>
      <vt:lpstr>'PBOC GreenBond Endorsed Project'!_Hlk16252592</vt:lpstr>
      <vt:lpstr>'PBOC GreenBond Endorsed Project'!_Hlk42159291</vt:lpstr>
      <vt:lpstr>'PBOC GreenBond Endorsed Project'!OLE_LINK18</vt:lpstr>
      <vt:lpstr>'PBOC GreenBond Endorsed Project'!OLE_LINK19</vt:lpstr>
      <vt:lpstr>'PBOC GreenBond Endorsed Project'!OLE_LINK21</vt:lpstr>
      <vt:lpstr>'PBOC GreenBond Endorsed Project'!OLE_LINK23</vt:lpstr>
      <vt:lpstr>'PBOC GreenBond Endorsed Project'!OLE_LINK24</vt:lpstr>
      <vt:lpstr>'PBOC GreenBond Endorsed Project'!OLE_LINK25</vt:lpstr>
      <vt:lpstr>'PBOC GreenBond Endorsed Project'!OLE_LINK27</vt:lpstr>
      <vt:lpstr>'PBOC GreenBond Endorsed Project'!OLE_LINK28</vt:lpstr>
      <vt:lpstr>'PBOC GreenBond Endorsed Project'!OLE_LINK29</vt:lpstr>
      <vt:lpstr>'PBOC GreenBond Endorsed Project'!OLE_LINK30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Elke Pfeiffer</cp:lastModifiedBy>
  <dcterms:created xsi:type="dcterms:W3CDTF">2021-01-21T14:09:58Z</dcterms:created>
  <dcterms:modified xsi:type="dcterms:W3CDTF">2021-09-10T07:34:37Z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0x0101009CF9A4AE0DFDB34D911863FD5B2382DF</vt:lpwstr>
  </property>
</Properties>
</file>